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baza\Desktop\"/>
    </mc:Choice>
  </mc:AlternateContent>
  <workbookProtection workbookAlgorithmName="SHA-512" workbookHashValue="ym+aP3smymvBD5nue7gmt0r3zDz41A+DjMGriADBQepSaPcDGOvRTc1jhav1/vOAC3a3c8gBdIgNRcHHkpmacw==" workbookSaltValue="JGNHAIjbthB7VTe0CU583w==" workbookSpinCount="100000" lockStructure="1"/>
  <bookViews>
    <workbookView xWindow="0" yWindow="0" windowWidth="23040" windowHeight="9195"/>
  </bookViews>
  <sheets>
    <sheet name="Teaching" sheetId="1" r:id="rId1"/>
    <sheet name="Research&amp;Creative" sheetId="2" r:id="rId2"/>
    <sheet name="Professional Servic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6" i="2"/>
  <c r="G32" i="2" s="1"/>
  <c r="F22" i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6" i="3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6" i="2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5" i="1"/>
  <c r="F25" i="3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5" i="1"/>
  <c r="E32" i="3" l="1"/>
  <c r="G22" i="1"/>
  <c r="G23" i="1" s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6" i="3"/>
  <c r="E29" i="1" l="1"/>
  <c r="G39" i="2"/>
  <c r="G25" i="3"/>
  <c r="G26" i="3" s="1"/>
  <c r="G33" i="2"/>
</calcChain>
</file>

<file path=xl/sharedStrings.xml><?xml version="1.0" encoding="utf-8"?>
<sst xmlns="http://schemas.openxmlformats.org/spreadsheetml/2006/main" count="139" uniqueCount="105">
  <si>
    <t>3.2.1 - Perform all responsibilities associated with capstone sign off.</t>
  </si>
  <si>
    <t>3.2.3 - Perform all responsibilities associated as a Directed Study supervisor.</t>
  </si>
  <si>
    <t>3.2.4 - Perform all responsibilities associated as a Project or Thesis advisor.</t>
  </si>
  <si>
    <t>3.2 Supervising:</t>
  </si>
  <si>
    <t>3.3 Mentoring:</t>
  </si>
  <si>
    <t xml:space="preserve">3.3.1 - Provide effective academic advisement to the students in accordance with department policies and as assigned by the department chair. </t>
  </si>
  <si>
    <t>3.3.2 - Involve students in the appropriate level and breadth of scholarly endeavors such as joint publications/posters.</t>
  </si>
  <si>
    <r>
      <t xml:space="preserve">3.3.3 - </t>
    </r>
    <r>
      <rPr>
        <i/>
        <sz val="12"/>
        <color rgb="FF000000"/>
        <rFont val="Times New Roman"/>
        <family val="1"/>
      </rPr>
      <t xml:space="preserve">Perform all responsibilities associated as an </t>
    </r>
    <r>
      <rPr>
        <i/>
        <sz val="12"/>
        <color theme="1"/>
        <rFont val="Times New Roman"/>
        <family val="1"/>
      </rPr>
      <t>Advisor/Co-Advisor for student competition team.</t>
    </r>
  </si>
  <si>
    <r>
      <t xml:space="preserve">3.3.4 - </t>
    </r>
    <r>
      <rPr>
        <i/>
        <sz val="12"/>
        <color rgb="FF000000"/>
        <rFont val="Times New Roman"/>
        <family val="1"/>
      </rPr>
      <t xml:space="preserve">Perform all responsibilities associated as an </t>
    </r>
    <r>
      <rPr>
        <i/>
        <sz val="12"/>
        <color theme="1"/>
        <rFont val="Times New Roman"/>
        <family val="1"/>
      </rPr>
      <t xml:space="preserve">Advisor for student chapters/organizations. </t>
    </r>
  </si>
  <si>
    <t>3.4 Student Evaluations:</t>
  </si>
  <si>
    <t>3.4.1 Prepare a report for each course taught by describing how the student evaluation results are used to provide continuous improvement in teaching.</t>
  </si>
  <si>
    <t>3.5 Professional Development:</t>
  </si>
  <si>
    <t>Participate or contribute to the workshops/conferences related to teaching, advising, mentoring, supervising and instructional technologies conducted by KSU’s Center for Excellence in Teaching &amp; Learning (CETL) or other organizations.</t>
  </si>
  <si>
    <t>3.1 Courses Taught</t>
  </si>
  <si>
    <r>
      <t>4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2"/>
        <color theme="1"/>
        <rFont val="Times New Roman"/>
        <family val="1"/>
      </rPr>
      <t xml:space="preserve">Research and Creative Activity </t>
    </r>
  </si>
  <si>
    <t>4.1 Research Activities</t>
  </si>
  <si>
    <r>
      <t>Literary publications and books</t>
    </r>
    <r>
      <rPr>
        <i/>
        <sz val="12"/>
        <color rgb="FFFF0000"/>
        <rFont val="Times New Roman"/>
        <family val="1"/>
      </rPr>
      <t xml:space="preserve"> </t>
    </r>
  </si>
  <si>
    <t>4.2 Creative Activity</t>
  </si>
  <si>
    <t>Presentations at conferences and meetings</t>
  </si>
  <si>
    <t>4.3 Academic Achievement</t>
  </si>
  <si>
    <t>Creative Educational Contributions</t>
  </si>
  <si>
    <t>Innovative teaching methods</t>
  </si>
  <si>
    <t xml:space="preserve">Writing course texts and/or manuals. </t>
  </si>
  <si>
    <t>Development of new/existing labs.</t>
  </si>
  <si>
    <t xml:space="preserve"> Development/teaching continued education courses.</t>
  </si>
  <si>
    <t xml:space="preserve">Research in instructional techniques and textbooks, </t>
  </si>
  <si>
    <t xml:space="preserve">Development of original materials and methods, </t>
  </si>
  <si>
    <t>Development of new courses</t>
  </si>
  <si>
    <t>Technical reports</t>
  </si>
  <si>
    <r>
      <t>External Recognition of Creative Work:</t>
    </r>
    <r>
      <rPr>
        <b/>
        <sz val="12"/>
        <color rgb="FF000000"/>
        <rFont val="Times New Roman"/>
        <family val="1"/>
      </rPr>
      <t xml:space="preserve"> </t>
    </r>
  </si>
  <si>
    <t xml:space="preserve">Prizes and awards, invited presentations and consultancies. </t>
  </si>
  <si>
    <t>Participating in interviews (radio, television, newspaper, magazine) related to education or area of expertise.</t>
  </si>
  <si>
    <t>4.4 Professional Development</t>
  </si>
  <si>
    <t>Involvement in unique or original activities or methods of applying one’s expertise that are written, presented, or published.</t>
  </si>
  <si>
    <t>Participation in workshops/conferences/webinars related to research and creative activity activities.</t>
  </si>
  <si>
    <t>Appropriate Consulting Activities</t>
  </si>
  <si>
    <t>Workshops/conferences/webinars</t>
  </si>
  <si>
    <r>
      <t>5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2"/>
        <color theme="1"/>
        <rFont val="Times New Roman"/>
        <family val="1"/>
      </rPr>
      <t>Professional Service:</t>
    </r>
  </si>
  <si>
    <t>5.1 Service to University</t>
  </si>
  <si>
    <t xml:space="preserve">5.2 Service to College </t>
  </si>
  <si>
    <t>Contribute at any capacity (as member) on one University Wide committee</t>
  </si>
  <si>
    <t xml:space="preserve">Contribute at any capacity on College level committee or committees      </t>
  </si>
  <si>
    <t>Contribute at leadership position on College level committee</t>
  </si>
  <si>
    <t>5.3 Service to Department</t>
  </si>
  <si>
    <t xml:space="preserve">Contribute at leadership position for at least one Departmental level </t>
  </si>
  <si>
    <t xml:space="preserve">Contribute at any capacity for atleast three years on Departmental level activities </t>
  </si>
  <si>
    <r>
      <t xml:space="preserve">One Fund raising activity  to procure scholarships of worth $5000 </t>
    </r>
    <r>
      <rPr>
        <b/>
        <sz val="12"/>
        <color theme="1"/>
        <rFont val="Times New Roman"/>
        <family val="1"/>
      </rPr>
      <t>or</t>
    </r>
    <r>
      <rPr>
        <sz val="12"/>
        <color theme="1"/>
        <rFont val="Times New Roman"/>
        <family val="1"/>
      </rPr>
      <t xml:space="preserve"> grants of worth $250,000</t>
    </r>
  </si>
  <si>
    <r>
      <t>5.4. Service to the Community</t>
    </r>
    <r>
      <rPr>
        <sz val="12"/>
        <color rgb="FF000000"/>
        <rFont val="Times New Roman"/>
        <family val="1"/>
      </rPr>
      <t xml:space="preserve"> </t>
    </r>
  </si>
  <si>
    <t>Service to the community at large that contributes to fulfilling the mission of the University</t>
  </si>
  <si>
    <r>
      <t>•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Times New Roman"/>
        <family val="1"/>
      </rPr>
      <t>representing the university at meetings of community and civic organizations;</t>
    </r>
  </si>
  <si>
    <r>
      <t>•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Times New Roman"/>
        <family val="1"/>
      </rPr>
      <t xml:space="preserve">organizing university-based activities that assist other educational institutions such as </t>
    </r>
    <r>
      <rPr>
        <sz val="12"/>
        <rFont val="Times New Roman"/>
        <family val="1"/>
      </rPr>
      <t>tw</t>
    </r>
    <r>
      <rPr>
        <sz val="12"/>
        <color rgb="FF000000"/>
        <rFont val="Times New Roman"/>
        <family val="1"/>
      </rPr>
      <t>o year institutions; high schools, middle schools, and elementary schools;</t>
    </r>
  </si>
  <si>
    <t>For Example: Serve as judge on Future city Competition or Science Olympiad or other university organized activities.</t>
  </si>
  <si>
    <r>
      <t>•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Times New Roman"/>
        <family val="1"/>
      </rPr>
      <t>utilizing professional talents related to university responsibilities to assist charitable organizations</t>
    </r>
  </si>
  <si>
    <r>
      <t>•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Times New Roman"/>
        <family val="1"/>
      </rPr>
      <t>assisting/advising student organizations in their execution of public service projects</t>
    </r>
  </si>
  <si>
    <t>3.1.1 - Perform all responsibilities normally associated with teaching assigned classes</t>
  </si>
  <si>
    <t>based on 30 % satisfactory over 5 years ( total of 150%)</t>
  </si>
  <si>
    <t>Requirment</t>
  </si>
  <si>
    <t>Unit %</t>
  </si>
  <si>
    <t>Research papers in peer-reviewed conference proceedings, ( first author)</t>
  </si>
  <si>
    <t>Research papers in peer-reviewed scholarly journals( Second Author</t>
  </si>
  <si>
    <t>Professional Development</t>
  </si>
  <si>
    <t>Community Engaged Service</t>
  </si>
  <si>
    <t>Administration and Leadership</t>
  </si>
  <si>
    <t>Contribute at leadership capacity (as member) on one University Wide committee</t>
  </si>
  <si>
    <t>Based on 10% per year ( satisfactory) total 50% for five years</t>
  </si>
  <si>
    <t>Grant Application funded</t>
  </si>
  <si>
    <t>Grant applications (not funded)</t>
  </si>
  <si>
    <t>Teaching load for 5 years ( 5x60=300 %)</t>
  </si>
  <si>
    <t>( 3 courses each semester for 10 semesters</t>
  </si>
  <si>
    <t>3.2.2 - Perform all responsibilities associated as faculty representative on capstone panel. ( competition, join publication, sudents chapter)</t>
  </si>
  <si>
    <t>Included in the course teaching responsibilities</t>
  </si>
  <si>
    <t>Each semester sign of is .5%</t>
  </si>
  <si>
    <t>Per student</t>
  </si>
  <si>
    <t>per semester</t>
  </si>
  <si>
    <t>per publication</t>
  </si>
  <si>
    <t>per team</t>
  </si>
  <si>
    <t>per chapter</t>
  </si>
  <si>
    <t>each workshop</t>
  </si>
  <si>
    <t xml:space="preserve">Total % </t>
  </si>
  <si>
    <t>Notes;</t>
  </si>
  <si>
    <t>Effort in % of the academic year load . e.g. each 3 credit houre course is 10% of the academic year load.</t>
  </si>
  <si>
    <t>Total required or achieved load over the 5 years</t>
  </si>
  <si>
    <t>Grand Total workload for teaching over the 5 years (%)</t>
  </si>
  <si>
    <t>Grand Total</t>
  </si>
  <si>
    <t xml:space="preserve">The total load (in %) that was spent ovet the 5 years </t>
  </si>
  <si>
    <r>
      <t xml:space="preserve">amount of load required ( in % of the workload)  </t>
    </r>
    <r>
      <rPr>
        <b/>
        <sz val="11"/>
        <color theme="1"/>
        <rFont val="Calibri"/>
        <family val="2"/>
        <scheme val="minor"/>
      </rPr>
      <t xml:space="preserve">per year </t>
    </r>
    <r>
      <rPr>
        <sz val="11"/>
        <color theme="1"/>
        <rFont val="Calibri"/>
        <family val="2"/>
        <scheme val="minor"/>
      </rPr>
      <t xml:space="preserve">for that category as listed in the P&amp;T guidelines to achieve the satisfactory level. In some cases, the P&amp;T listed the expectations for the entire five years. Which is relflected in the table as 0 per year. </t>
    </r>
  </si>
  <si>
    <t>Average teaching load per year over 5 years ( "Grand Total" /5)</t>
  </si>
  <si>
    <t>Guidelines for Estimation of Teaching Workload</t>
  </si>
  <si>
    <t>Guidelines for Estimation of Research Workload</t>
  </si>
  <si>
    <t>Guidelines for Estimation of Professional Service Workload</t>
  </si>
  <si>
    <t>Average teaching, research, and service per year ( should be 100%)</t>
  </si>
  <si>
    <t>( Load is part of the course work activities)</t>
  </si>
  <si>
    <t xml:space="preserve">Note 2; </t>
  </si>
  <si>
    <r>
      <t xml:space="preserve">amount of load required ( in % of the workload)  </t>
    </r>
    <r>
      <rPr>
        <b/>
        <sz val="11"/>
        <color theme="1"/>
        <rFont val="Calibri"/>
        <family val="2"/>
        <scheme val="minor"/>
      </rPr>
      <t xml:space="preserve">per year </t>
    </r>
    <r>
      <rPr>
        <sz val="11"/>
        <color theme="1"/>
        <rFont val="Calibri"/>
        <family val="2"/>
        <scheme val="minor"/>
      </rPr>
      <t xml:space="preserve">for that category as listed in the P&amp;T guidelines to achieve the satisfactory level. In some cases, the P&amp;T listed the expectations for the entire five years. </t>
    </r>
  </si>
  <si>
    <t>For items other than courses, the percentage of Load is calculated based on the estimated amount of hours required to complete the task / 1200 hours ( 2 semesters x 15 week per semester x 40 hours per week)</t>
  </si>
  <si>
    <t>For items other than 4.1 and 4.2, the percentage of Load is calculated based on the estimated amount of hours required to complete the task / 1200 hours ( 2 semesters x 15 week per semester x 40 hours per week)</t>
  </si>
  <si>
    <t>The percentage of Load is calculated based on the estimated amount of hours required to complete the task / 1200 hours ( 2 semesters x 15 week per semester x 40 hours per week)</t>
  </si>
  <si>
    <t>Efforts achieved in the Current year</t>
  </si>
  <si>
    <t>Equavelent load for the current year %</t>
  </si>
  <si>
    <t>Total equavilnet load towards the 5 year ( add previous years efforts</t>
  </si>
  <si>
    <t>Requirment ( total activities twards the 5 year plan)</t>
  </si>
  <si>
    <t>Requirment (total minimum activities in a 5 year plan)</t>
  </si>
  <si>
    <t>Unit % of each activity</t>
  </si>
  <si>
    <t>Average Research load per year over 5 years ( "Grand Total" /5)</t>
  </si>
  <si>
    <t>Average Service load per year over 5 years ( "Grand Total" 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</si>
</sst>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%"/>
  </numFmts>
  <fonts count="19" x14ac:knownFonts="1">
    <font>
      <sz val="11"/>
      <color theme="1"/>
      <name val="Calibri"/>
      <family val="2"/>
      <scheme val="minor"/>
    </font>
    <font>
      <i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000000"/>
      <name val="Times New Roman"/>
      <family val="1"/>
    </font>
    <font>
      <sz val="7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ECF5E7"/>
        <bgColor indexed="64"/>
      </patternFill>
    </fill>
    <fill>
      <patternFill patternType="solid">
        <fgColor rgb="FFF3F5FB"/>
        <bgColor indexed="64"/>
      </patternFill>
    </fill>
    <fill>
      <patternFill patternType="solid">
        <fgColor rgb="FFEFF6EA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0" fontId="16" fillId="0" borderId="2" xfId="0" applyFont="1" applyBorder="1" applyAlignment="1">
      <alignment vertical="center"/>
    </xf>
    <xf numFmtId="0" fontId="0" fillId="0" borderId="3" xfId="0" applyBorder="1" applyAlignment="1">
      <alignment wrapText="1"/>
    </xf>
    <xf numFmtId="0" fontId="0" fillId="0" borderId="3" xfId="0" applyBorder="1"/>
    <xf numFmtId="0" fontId="13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wrapText="1"/>
    </xf>
    <xf numFmtId="0" fontId="2" fillId="0" borderId="5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8" xfId="0" applyFont="1" applyBorder="1" applyAlignment="1">
      <alignment vertical="center"/>
    </xf>
    <xf numFmtId="0" fontId="0" fillId="0" borderId="14" xfId="0" applyBorder="1"/>
    <xf numFmtId="0" fontId="4" fillId="0" borderId="15" xfId="0" applyFont="1" applyBorder="1" applyAlignment="1">
      <alignment vertical="center" wrapText="1"/>
    </xf>
    <xf numFmtId="0" fontId="0" fillId="0" borderId="17" xfId="0" applyBorder="1"/>
    <xf numFmtId="0" fontId="0" fillId="0" borderId="1" xfId="0" applyBorder="1"/>
    <xf numFmtId="0" fontId="16" fillId="0" borderId="4" xfId="0" applyFont="1" applyBorder="1" applyAlignment="1">
      <alignment vertical="center"/>
    </xf>
    <xf numFmtId="0" fontId="14" fillId="0" borderId="0" xfId="0" applyFont="1"/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vertical="center"/>
    </xf>
    <xf numFmtId="0" fontId="0" fillId="0" borderId="10" xfId="0" applyBorder="1"/>
    <xf numFmtId="0" fontId="0" fillId="0" borderId="24" xfId="0" applyBorder="1"/>
    <xf numFmtId="0" fontId="8" fillId="0" borderId="21" xfId="0" applyFont="1" applyBorder="1" applyAlignment="1">
      <alignment vertical="center"/>
    </xf>
    <xf numFmtId="0" fontId="0" fillId="0" borderId="21" xfId="0" applyBorder="1"/>
    <xf numFmtId="0" fontId="0" fillId="0" borderId="25" xfId="0" applyBorder="1"/>
    <xf numFmtId="0" fontId="0" fillId="0" borderId="0" xfId="0" applyBorder="1"/>
    <xf numFmtId="0" fontId="0" fillId="0" borderId="26" xfId="0" applyBorder="1"/>
    <xf numFmtId="0" fontId="0" fillId="0" borderId="27" xfId="0" applyBorder="1" applyAlignment="1">
      <alignment wrapText="1"/>
    </xf>
    <xf numFmtId="0" fontId="8" fillId="0" borderId="27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0" fillId="0" borderId="30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2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3" xfId="0" applyFont="1" applyBorder="1"/>
    <xf numFmtId="0" fontId="5" fillId="0" borderId="3" xfId="0" applyFont="1" applyBorder="1"/>
    <xf numFmtId="0" fontId="3" fillId="0" borderId="3" xfId="0" applyFont="1" applyBorder="1" applyAlignment="1">
      <alignment wrapText="1"/>
    </xf>
    <xf numFmtId="0" fontId="11" fillId="0" borderId="3" xfId="0" applyFont="1" applyBorder="1" applyAlignment="1">
      <alignment horizontal="left" vertical="center" wrapText="1" indent="4"/>
    </xf>
    <xf numFmtId="0" fontId="7" fillId="0" borderId="3" xfId="0" applyFont="1" applyBorder="1" applyAlignment="1">
      <alignment horizontal="left" vertical="center" wrapText="1" indent="4"/>
    </xf>
    <xf numFmtId="0" fontId="7" fillId="0" borderId="8" xfId="0" applyFont="1" applyBorder="1" applyAlignment="1">
      <alignment horizontal="left" vertical="center" indent="2"/>
    </xf>
    <xf numFmtId="0" fontId="7" fillId="0" borderId="8" xfId="0" applyFont="1" applyBorder="1" applyAlignment="1">
      <alignment vertical="center"/>
    </xf>
    <xf numFmtId="0" fontId="0" fillId="0" borderId="28" xfId="0" applyBorder="1"/>
    <xf numFmtId="0" fontId="0" fillId="0" borderId="31" xfId="0" applyBorder="1"/>
    <xf numFmtId="0" fontId="8" fillId="0" borderId="10" xfId="0" applyFont="1" applyBorder="1" applyAlignment="1">
      <alignment vertical="center"/>
    </xf>
    <xf numFmtId="0" fontId="14" fillId="2" borderId="0" xfId="0" applyFont="1" applyFill="1"/>
    <xf numFmtId="0" fontId="18" fillId="2" borderId="0" xfId="0" applyFont="1" applyFill="1" applyAlignment="1">
      <alignment vertical="center"/>
    </xf>
    <xf numFmtId="10" fontId="14" fillId="2" borderId="0" xfId="0" applyNumberFormat="1" applyFont="1" applyFill="1"/>
    <xf numFmtId="0" fontId="1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wrapText="1"/>
    </xf>
    <xf numFmtId="165" fontId="14" fillId="2" borderId="0" xfId="0" applyNumberFormat="1" applyFont="1" applyFill="1"/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10" fontId="15" fillId="0" borderId="10" xfId="0" applyNumberFormat="1" applyFont="1" applyBorder="1"/>
    <xf numFmtId="10" fontId="15" fillId="0" borderId="11" xfId="0" applyNumberFormat="1" applyFont="1" applyBorder="1"/>
    <xf numFmtId="0" fontId="0" fillId="0" borderId="34" xfId="0" applyBorder="1"/>
    <xf numFmtId="0" fontId="0" fillId="0" borderId="35" xfId="0" applyBorder="1"/>
    <xf numFmtId="0" fontId="16" fillId="0" borderId="5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5" fillId="0" borderId="7" xfId="0" applyFont="1" applyBorder="1"/>
    <xf numFmtId="0" fontId="16" fillId="0" borderId="31" xfId="0" applyFont="1" applyBorder="1" applyAlignment="1">
      <alignment vertical="center"/>
    </xf>
    <xf numFmtId="0" fontId="15" fillId="0" borderId="12" xfId="0" applyFont="1" applyBorder="1"/>
    <xf numFmtId="10" fontId="15" fillId="0" borderId="32" xfId="0" applyNumberFormat="1" applyFont="1" applyBorder="1"/>
    <xf numFmtId="0" fontId="0" fillId="0" borderId="36" xfId="0" applyBorder="1"/>
    <xf numFmtId="0" fontId="0" fillId="0" borderId="37" xfId="0" applyBorder="1"/>
    <xf numFmtId="0" fontId="0" fillId="0" borderId="1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7" xfId="0" applyBorder="1"/>
    <xf numFmtId="0" fontId="14" fillId="0" borderId="20" xfId="0" applyFont="1" applyBorder="1"/>
    <xf numFmtId="0" fontId="14" fillId="0" borderId="22" xfId="0" applyFont="1" applyBorder="1" applyAlignment="1">
      <alignment wrapText="1"/>
    </xf>
    <xf numFmtId="0" fontId="18" fillId="0" borderId="22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0" fillId="0" borderId="39" xfId="0" applyBorder="1"/>
    <xf numFmtId="0" fontId="16" fillId="0" borderId="4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7" fillId="0" borderId="8" xfId="0" applyFont="1" applyFill="1" applyBorder="1" applyAlignment="1">
      <alignment horizontal="left" vertical="center" indent="2"/>
    </xf>
    <xf numFmtId="0" fontId="0" fillId="0" borderId="8" xfId="0" applyFill="1" applyBorder="1"/>
    <xf numFmtId="0" fontId="2" fillId="0" borderId="8" xfId="0" applyFont="1" applyFill="1" applyBorder="1"/>
    <xf numFmtId="0" fontId="7" fillId="0" borderId="8" xfId="0" applyFont="1" applyFill="1" applyBorder="1" applyAlignment="1">
      <alignment vertical="center"/>
    </xf>
    <xf numFmtId="0" fontId="0" fillId="0" borderId="31" xfId="0" applyFill="1" applyBorder="1"/>
    <xf numFmtId="0" fontId="8" fillId="0" borderId="21" xfId="0" applyFont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16" fillId="0" borderId="6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0" fillId="0" borderId="6" xfId="0" applyBorder="1" applyProtection="1"/>
    <xf numFmtId="0" fontId="0" fillId="0" borderId="3" xfId="0" applyBorder="1" applyProtection="1"/>
    <xf numFmtId="0" fontId="8" fillId="0" borderId="10" xfId="0" applyFont="1" applyBorder="1" applyAlignment="1" applyProtection="1">
      <alignment vertical="center" wrapText="1"/>
    </xf>
    <xf numFmtId="0" fontId="0" fillId="0" borderId="0" xfId="0" applyProtection="1"/>
    <xf numFmtId="0" fontId="0" fillId="0" borderId="10" xfId="0" applyBorder="1" applyProtection="1"/>
    <xf numFmtId="0" fontId="18" fillId="0" borderId="22" xfId="0" applyFont="1" applyBorder="1" applyAlignment="1" applyProtection="1">
      <alignment vertical="center" wrapText="1"/>
    </xf>
    <xf numFmtId="0" fontId="16" fillId="0" borderId="40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165" fontId="16" fillId="0" borderId="6" xfId="0" applyNumberFormat="1" applyFont="1" applyBorder="1" applyAlignment="1">
      <alignment vertical="center"/>
    </xf>
    <xf numFmtId="165" fontId="16" fillId="0" borderId="41" xfId="0" applyNumberFormat="1" applyFont="1" applyBorder="1" applyAlignment="1">
      <alignment vertical="center"/>
    </xf>
    <xf numFmtId="165" fontId="16" fillId="0" borderId="5" xfId="0" applyNumberFormat="1" applyFont="1" applyBorder="1" applyAlignment="1">
      <alignment vertical="center"/>
    </xf>
    <xf numFmtId="0" fontId="8" fillId="3" borderId="18" xfId="0" applyFont="1" applyFill="1" applyBorder="1" applyAlignment="1">
      <alignment vertical="center" wrapText="1"/>
    </xf>
    <xf numFmtId="0" fontId="8" fillId="3" borderId="18" xfId="0" applyFont="1" applyFill="1" applyBorder="1" applyAlignment="1" applyProtection="1">
      <alignment vertical="center" wrapText="1"/>
    </xf>
    <xf numFmtId="0" fontId="8" fillId="3" borderId="30" xfId="0" applyFont="1" applyFill="1" applyBorder="1" applyAlignment="1">
      <alignment vertical="center"/>
    </xf>
    <xf numFmtId="0" fontId="8" fillId="3" borderId="30" xfId="0" applyFont="1" applyFill="1" applyBorder="1" applyAlignment="1" applyProtection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3" xfId="0" applyFont="1" applyFill="1" applyBorder="1" applyAlignment="1" applyProtection="1">
      <alignment vertical="center"/>
    </xf>
    <xf numFmtId="0" fontId="8" fillId="3" borderId="15" xfId="0" applyFont="1" applyFill="1" applyBorder="1" applyAlignment="1">
      <alignment vertical="center"/>
    </xf>
    <xf numFmtId="0" fontId="8" fillId="3" borderId="15" xfId="0" applyFont="1" applyFill="1" applyBorder="1" applyAlignment="1" applyProtection="1">
      <alignment vertical="center"/>
    </xf>
    <xf numFmtId="0" fontId="8" fillId="4" borderId="18" xfId="0" applyFont="1" applyFill="1" applyBorder="1" applyAlignment="1">
      <alignment vertical="center" wrapText="1"/>
    </xf>
    <xf numFmtId="0" fontId="0" fillId="4" borderId="30" xfId="0" applyFill="1" applyBorder="1"/>
    <xf numFmtId="0" fontId="0" fillId="4" borderId="3" xfId="0" applyFill="1" applyBorder="1"/>
    <xf numFmtId="0" fontId="0" fillId="4" borderId="15" xfId="0" applyFill="1" applyBorder="1"/>
    <xf numFmtId="0" fontId="8" fillId="5" borderId="19" xfId="0" applyFont="1" applyFill="1" applyBorder="1" applyAlignment="1">
      <alignment vertical="center" wrapText="1"/>
    </xf>
    <xf numFmtId="0" fontId="0" fillId="5" borderId="33" xfId="0" applyFill="1" applyBorder="1"/>
    <xf numFmtId="0" fontId="0" fillId="5" borderId="13" xfId="0" applyFill="1" applyBorder="1"/>
    <xf numFmtId="0" fontId="0" fillId="5" borderId="16" xfId="0" applyFill="1" applyBorder="1"/>
    <xf numFmtId="0" fontId="0" fillId="0" borderId="12" xfId="0" applyBorder="1" applyAlignment="1">
      <alignment wrapText="1"/>
    </xf>
    <xf numFmtId="0" fontId="0" fillId="0" borderId="13" xfId="0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0" fillId="4" borderId="6" xfId="0" applyFill="1" applyBorder="1"/>
    <xf numFmtId="0" fontId="8" fillId="3" borderId="8" xfId="0" applyFont="1" applyFill="1" applyBorder="1" applyAlignment="1">
      <alignment vertical="center"/>
    </xf>
    <xf numFmtId="0" fontId="8" fillId="3" borderId="31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0" fillId="4" borderId="10" xfId="0" applyFill="1" applyBorder="1"/>
    <xf numFmtId="0" fontId="8" fillId="3" borderId="7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15" fillId="0" borderId="42" xfId="0" applyFont="1" applyBorder="1"/>
    <xf numFmtId="10" fontId="15" fillId="0" borderId="23" xfId="0" applyNumberFormat="1" applyFont="1" applyBorder="1"/>
    <xf numFmtId="0" fontId="7" fillId="0" borderId="10" xfId="0" applyFont="1" applyBorder="1" applyAlignment="1">
      <alignment horizontal="left" vertical="center" wrapText="1" indent="4"/>
    </xf>
    <xf numFmtId="0" fontId="8" fillId="3" borderId="6" xfId="0" applyFont="1" applyFill="1" applyBorder="1" applyAlignment="1" applyProtection="1">
      <alignment vertical="center"/>
    </xf>
    <xf numFmtId="0" fontId="8" fillId="3" borderId="10" xfId="0" applyFont="1" applyFill="1" applyBorder="1" applyAlignment="1" applyProtection="1">
      <alignment vertical="center"/>
    </xf>
    <xf numFmtId="0" fontId="8" fillId="3" borderId="3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F6EA"/>
      <color rgb="FFF3F5FB"/>
      <color rgb="FFECF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2</xdr:col>
      <xdr:colOff>1252478</xdr:colOff>
      <xdr:row>40</xdr:row>
      <xdr:rowOff>112559</xdr:rowOff>
    </xdr:to>
    <xdr:sp macro="" textlink="">
      <xdr:nvSpPr>
        <xdr:cNvPr id="2" name="TextBox 1"/>
        <xdr:cNvSpPr txBox="1"/>
      </xdr:nvSpPr>
      <xdr:spPr>
        <a:xfrm>
          <a:off x="0" y="9124674"/>
          <a:ext cx="8071826" cy="1465385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work sheet should be read in conjunction with the CM P&amp;T because the load was calculated simply by dividing the 100% annual load on 1) teaching 6 courses per semester 2) satisfy the P&amp;T requirements. Each course is 10% workload. Other activities such as peer review publication, conference, students advising, chairing a committee, etc. were assigned a lump sum percentage effort represents the amount of hours we estimate each activity will take to complete. Since the P&amp;T summarize the activities for the entire 5 years, we also added the total efforts for five years.  For example, if a faculty teaches 6 courses ( 60%) , published 1 paper as a first  author (20%), Made a conference presentation (6%), chaired a committee (5%), contribute to two committees (2x 3% =6%),  and signed off on 6 students capstone projects (6 x .5% = 3%), that faculty will satisfy the required workload for that year which is 100% load.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Thank you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Yours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Hussein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134328</xdr:colOff>
      <xdr:row>42</xdr:row>
      <xdr:rowOff>146540</xdr:rowOff>
    </xdr:from>
    <xdr:to>
      <xdr:col>4</xdr:col>
      <xdr:colOff>451827</xdr:colOff>
      <xdr:row>50</xdr:row>
      <xdr:rowOff>48848</xdr:rowOff>
    </xdr:to>
    <xdr:sp macro="" textlink="">
      <xdr:nvSpPr>
        <xdr:cNvPr id="2" name="TextBox 1"/>
        <xdr:cNvSpPr txBox="1"/>
      </xdr:nvSpPr>
      <xdr:spPr>
        <a:xfrm>
          <a:off x="134328" y="10904905"/>
          <a:ext cx="8071826" cy="1465385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work sheet should be read in conjunction with the CM P&amp;T because the load was calculated simply by dividing the 100% annual load on 1) teaching 6 courses per semester 2) satisfy the P&amp;T requirements. Each course is 10% workload. Other activities such as peer review publication, conference, students advising, chairing a committee, etc. were assigned a lump sum percentage effort represents the amount of hours we estimate each activity will take to complete. Since the P&amp;T summarize the activities for the entire 5 years, we also added the total efforts for five years.  For example, if a faculty teaches 6 courses ( 60%) , published 1 paper as a first  author (20%), Made a conference presentation (6%), chaired a committee (5%), contribute to two committees (2x 3% =6%),  and signed off on 6 students capstone projects (6 x .5% = 3%), that faculty will satisfy the required workload for that year which is 100% load.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Thank you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Yours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Hussein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3</xdr:col>
      <xdr:colOff>463732</xdr:colOff>
      <xdr:row>43</xdr:row>
      <xdr:rowOff>131885</xdr:rowOff>
    </xdr:to>
    <xdr:sp macro="" textlink="">
      <xdr:nvSpPr>
        <xdr:cNvPr id="2" name="TextBox 1"/>
        <xdr:cNvSpPr txBox="1"/>
      </xdr:nvSpPr>
      <xdr:spPr>
        <a:xfrm>
          <a:off x="0" y="9286875"/>
          <a:ext cx="8071826" cy="1465385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work sheet should be read in conjunction with the CM P&amp;T because the load was calculated simply by dividing the 100% annual load on 1) teaching 6 courses per semester 2) satisfy the P&amp;T requirements. Each course is 10% workload. Other activities such as peer review publication, conference, students advising, chairing a committee, etc. were assigned a lump sum percentage effort represents the amount of hours we estimate each activity will take to complete. Since the P&amp;T summarize the activities for the entire 5 years, we also added the total efforts for five years.  For example, if a faculty teaches 6 courses ( 60%) , published 1 paper as a first  author (20%), Made a conference presentation (6%), chaired a committee (5%), contribute to two committees (2x 3% =6%),  and signed off on 6 students capstone projects (6 x .5% = 3%), that faculty will satisfy the required workload for that year which is 100% load.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Thank you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Yours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Hussein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10" zoomScale="69" zoomScaleNormal="69" workbookViewId="0">
      <selection activeCell="A34" sqref="A34"/>
    </sheetView>
  </sheetViews>
  <sheetFormatPr defaultRowHeight="15.75" x14ac:dyDescent="0.25"/>
  <cols>
    <col min="1" max="1" width="19.7109375" customWidth="1"/>
    <col min="2" max="2" width="82.5703125" style="1" bestFit="1" customWidth="1"/>
    <col min="3" max="3" width="20.140625" style="2" customWidth="1"/>
    <col min="4" max="4" width="8.85546875" style="90" bestFit="1" customWidth="1"/>
    <col min="5" max="5" width="19" customWidth="1"/>
    <col min="6" max="6" width="16.85546875" customWidth="1"/>
    <col min="7" max="7" width="28.28515625" customWidth="1"/>
    <col min="8" max="8" width="44.7109375" bestFit="1" customWidth="1"/>
    <col min="10" max="10" width="21.42578125" customWidth="1"/>
  </cols>
  <sheetData>
    <row r="1" spans="1:9" ht="18.75" x14ac:dyDescent="0.25">
      <c r="A1" s="25"/>
      <c r="B1" s="33" t="s">
        <v>87</v>
      </c>
      <c r="C1" s="26"/>
      <c r="D1" s="86"/>
      <c r="E1" s="27"/>
      <c r="F1" s="27"/>
      <c r="G1" s="27"/>
      <c r="H1" s="28"/>
      <c r="I1" s="29"/>
    </row>
    <row r="2" spans="1:9" ht="16.5" thickBot="1" x14ac:dyDescent="0.3">
      <c r="A2" s="30"/>
      <c r="B2" s="31" t="s">
        <v>67</v>
      </c>
      <c r="C2" s="32"/>
      <c r="D2" s="87"/>
      <c r="E2" s="73"/>
      <c r="F2" s="73"/>
      <c r="G2" s="73"/>
      <c r="H2" s="46"/>
      <c r="I2" s="29"/>
    </row>
    <row r="3" spans="1:9" ht="48" thickBot="1" x14ac:dyDescent="0.3">
      <c r="A3" s="17"/>
      <c r="B3" s="71"/>
      <c r="C3" s="103" t="s">
        <v>100</v>
      </c>
      <c r="D3" s="104" t="s">
        <v>57</v>
      </c>
      <c r="E3" s="111" t="s">
        <v>97</v>
      </c>
      <c r="F3" s="111" t="s">
        <v>98</v>
      </c>
      <c r="G3" s="115" t="s">
        <v>99</v>
      </c>
      <c r="H3" s="72"/>
      <c r="I3" s="29"/>
    </row>
    <row r="4" spans="1:9" x14ac:dyDescent="0.25">
      <c r="A4" s="37" t="s">
        <v>13</v>
      </c>
      <c r="B4" s="35"/>
      <c r="C4" s="105"/>
      <c r="D4" s="106"/>
      <c r="E4" s="112"/>
      <c r="F4" s="112"/>
      <c r="G4" s="116"/>
      <c r="H4" s="70"/>
      <c r="I4" s="29"/>
    </row>
    <row r="5" spans="1:9" x14ac:dyDescent="0.25">
      <c r="A5" s="12"/>
      <c r="B5" s="6" t="s">
        <v>54</v>
      </c>
      <c r="C5" s="107">
        <v>30</v>
      </c>
      <c r="D5" s="108">
        <v>10</v>
      </c>
      <c r="E5" s="113">
        <v>6</v>
      </c>
      <c r="F5" s="113">
        <f>E5*D5</f>
        <v>60</v>
      </c>
      <c r="G5" s="117">
        <f>D5*C5</f>
        <v>300</v>
      </c>
      <c r="H5" s="15" t="s">
        <v>68</v>
      </c>
      <c r="I5" s="29"/>
    </row>
    <row r="6" spans="1:9" x14ac:dyDescent="0.25">
      <c r="A6" s="14" t="s">
        <v>3</v>
      </c>
      <c r="B6" s="4"/>
      <c r="C6" s="107"/>
      <c r="D6" s="108"/>
      <c r="E6" s="113"/>
      <c r="F6" s="113">
        <f t="shared" ref="F6:F21" si="0">E6*D6</f>
        <v>0</v>
      </c>
      <c r="G6" s="117">
        <f>D6*C6</f>
        <v>0</v>
      </c>
      <c r="H6" s="15"/>
      <c r="I6" s="29"/>
    </row>
    <row r="7" spans="1:9" x14ac:dyDescent="0.25">
      <c r="A7" s="12"/>
      <c r="B7" s="7" t="s">
        <v>0</v>
      </c>
      <c r="C7" s="107">
        <v>10</v>
      </c>
      <c r="D7" s="108">
        <v>0.5</v>
      </c>
      <c r="E7" s="113"/>
      <c r="F7" s="113">
        <f t="shared" si="0"/>
        <v>0</v>
      </c>
      <c r="G7" s="117">
        <f>D7*C7</f>
        <v>5</v>
      </c>
      <c r="H7" s="15" t="s">
        <v>71</v>
      </c>
      <c r="I7" s="29"/>
    </row>
    <row r="8" spans="1:9" ht="31.5" x14ac:dyDescent="0.25">
      <c r="A8" s="12"/>
      <c r="B8" s="7" t="s">
        <v>69</v>
      </c>
      <c r="C8" s="107">
        <v>10</v>
      </c>
      <c r="D8" s="108">
        <v>0.5</v>
      </c>
      <c r="E8" s="113">
        <v>6</v>
      </c>
      <c r="F8" s="113">
        <f t="shared" si="0"/>
        <v>3</v>
      </c>
      <c r="G8" s="117">
        <f>D8*C8</f>
        <v>5</v>
      </c>
      <c r="H8" s="15" t="s">
        <v>71</v>
      </c>
      <c r="I8" s="29"/>
    </row>
    <row r="9" spans="1:9" x14ac:dyDescent="0.25">
      <c r="A9" s="12"/>
      <c r="B9" s="7" t="s">
        <v>1</v>
      </c>
      <c r="C9" s="107">
        <v>0</v>
      </c>
      <c r="D9" s="108">
        <v>1</v>
      </c>
      <c r="E9" s="113"/>
      <c r="F9" s="113">
        <f t="shared" si="0"/>
        <v>0</v>
      </c>
      <c r="G9" s="117">
        <f>D9*C9</f>
        <v>0</v>
      </c>
      <c r="H9" s="15" t="s">
        <v>72</v>
      </c>
      <c r="I9" s="29"/>
    </row>
    <row r="10" spans="1:9" x14ac:dyDescent="0.25">
      <c r="A10" s="12"/>
      <c r="B10" s="7" t="s">
        <v>2</v>
      </c>
      <c r="C10" s="107">
        <v>0</v>
      </c>
      <c r="D10" s="108">
        <v>1</v>
      </c>
      <c r="E10" s="113"/>
      <c r="F10" s="113">
        <f t="shared" si="0"/>
        <v>0</v>
      </c>
      <c r="G10" s="117">
        <f>D10*C10</f>
        <v>0</v>
      </c>
      <c r="H10" s="15" t="s">
        <v>72</v>
      </c>
      <c r="I10" s="29"/>
    </row>
    <row r="11" spans="1:9" x14ac:dyDescent="0.25">
      <c r="A11" s="14" t="s">
        <v>4</v>
      </c>
      <c r="B11" s="4"/>
      <c r="C11" s="107"/>
      <c r="D11" s="108"/>
      <c r="E11" s="113"/>
      <c r="F11" s="113">
        <f t="shared" si="0"/>
        <v>0</v>
      </c>
      <c r="G11" s="117">
        <f>D11*C11</f>
        <v>0</v>
      </c>
      <c r="H11" s="15"/>
      <c r="I11" s="29"/>
    </row>
    <row r="12" spans="1:9" ht="31.5" x14ac:dyDescent="0.25">
      <c r="A12" s="12"/>
      <c r="B12" s="8" t="s">
        <v>5</v>
      </c>
      <c r="C12" s="107">
        <v>10</v>
      </c>
      <c r="D12" s="108">
        <v>0.5</v>
      </c>
      <c r="E12" s="113"/>
      <c r="F12" s="113">
        <f t="shared" si="0"/>
        <v>0</v>
      </c>
      <c r="G12" s="117">
        <f>D12*C12</f>
        <v>5</v>
      </c>
      <c r="H12" s="15" t="s">
        <v>73</v>
      </c>
      <c r="I12" s="29"/>
    </row>
    <row r="13" spans="1:9" ht="31.5" x14ac:dyDescent="0.25">
      <c r="A13" s="12"/>
      <c r="B13" s="8" t="s">
        <v>6</v>
      </c>
      <c r="C13" s="107">
        <v>0</v>
      </c>
      <c r="D13" s="108">
        <v>1.5</v>
      </c>
      <c r="E13" s="113"/>
      <c r="F13" s="113">
        <f t="shared" si="0"/>
        <v>0</v>
      </c>
      <c r="G13" s="117">
        <f>D13*C13</f>
        <v>0</v>
      </c>
      <c r="H13" s="15" t="s">
        <v>74</v>
      </c>
      <c r="I13" s="29"/>
    </row>
    <row r="14" spans="1:9" ht="31.5" x14ac:dyDescent="0.25">
      <c r="A14" s="12"/>
      <c r="B14" s="8" t="s">
        <v>7</v>
      </c>
      <c r="C14" s="107">
        <v>5</v>
      </c>
      <c r="D14" s="108">
        <v>2</v>
      </c>
      <c r="E14" s="113"/>
      <c r="F14" s="113">
        <f t="shared" si="0"/>
        <v>0</v>
      </c>
      <c r="G14" s="117">
        <f>D14*C14</f>
        <v>10</v>
      </c>
      <c r="H14" s="15" t="s">
        <v>75</v>
      </c>
      <c r="I14" s="29"/>
    </row>
    <row r="15" spans="1:9" ht="31.5" x14ac:dyDescent="0.25">
      <c r="A15" s="12"/>
      <c r="B15" s="8" t="s">
        <v>8</v>
      </c>
      <c r="C15" s="107">
        <v>0</v>
      </c>
      <c r="D15" s="108">
        <v>2</v>
      </c>
      <c r="E15" s="113"/>
      <c r="F15" s="113">
        <f t="shared" si="0"/>
        <v>0</v>
      </c>
      <c r="G15" s="117">
        <f>D15*C15</f>
        <v>0</v>
      </c>
      <c r="H15" s="15" t="s">
        <v>76</v>
      </c>
      <c r="I15" s="29"/>
    </row>
    <row r="16" spans="1:9" x14ac:dyDescent="0.25">
      <c r="A16" s="14" t="s">
        <v>9</v>
      </c>
      <c r="B16" s="4"/>
      <c r="C16" s="107"/>
      <c r="D16" s="108"/>
      <c r="E16" s="113"/>
      <c r="F16" s="113">
        <f t="shared" si="0"/>
        <v>0</v>
      </c>
      <c r="G16" s="117">
        <f>D16*C16</f>
        <v>0</v>
      </c>
      <c r="H16" s="15"/>
      <c r="I16" s="29"/>
    </row>
    <row r="17" spans="1:9" x14ac:dyDescent="0.25">
      <c r="A17" s="12"/>
      <c r="B17" s="4"/>
      <c r="C17" s="107"/>
      <c r="D17" s="108"/>
      <c r="E17" s="113"/>
      <c r="F17" s="113">
        <f t="shared" si="0"/>
        <v>0</v>
      </c>
      <c r="G17" s="117">
        <f>D17*C17</f>
        <v>0</v>
      </c>
      <c r="H17" s="15"/>
      <c r="I17" s="29"/>
    </row>
    <row r="18" spans="1:9" ht="31.5" x14ac:dyDescent="0.25">
      <c r="A18" s="12"/>
      <c r="B18" s="9" t="s">
        <v>10</v>
      </c>
      <c r="C18" s="107">
        <v>0</v>
      </c>
      <c r="D18" s="108"/>
      <c r="E18" s="113"/>
      <c r="F18" s="113">
        <f t="shared" si="0"/>
        <v>0</v>
      </c>
      <c r="G18" s="117">
        <f>D18*C18</f>
        <v>0</v>
      </c>
      <c r="H18" s="15" t="s">
        <v>70</v>
      </c>
      <c r="I18" s="29"/>
    </row>
    <row r="19" spans="1:9" x14ac:dyDescent="0.25">
      <c r="A19" s="12"/>
      <c r="B19" s="4" t="s">
        <v>91</v>
      </c>
      <c r="C19" s="107"/>
      <c r="D19" s="108"/>
      <c r="E19" s="113"/>
      <c r="F19" s="113">
        <f t="shared" si="0"/>
        <v>0</v>
      </c>
      <c r="G19" s="117">
        <f>D19*C19</f>
        <v>0</v>
      </c>
      <c r="H19" s="15"/>
      <c r="I19" s="29"/>
    </row>
    <row r="20" spans="1:9" x14ac:dyDescent="0.25">
      <c r="A20" s="14" t="s">
        <v>11</v>
      </c>
      <c r="B20" s="4"/>
      <c r="C20" s="107"/>
      <c r="D20" s="108"/>
      <c r="E20" s="113"/>
      <c r="F20" s="113">
        <f t="shared" si="0"/>
        <v>0</v>
      </c>
      <c r="G20" s="117">
        <f>D20*C20</f>
        <v>0</v>
      </c>
      <c r="H20" s="15"/>
      <c r="I20" s="29"/>
    </row>
    <row r="21" spans="1:9" ht="48" thickBot="1" x14ac:dyDescent="0.3">
      <c r="A21" s="12"/>
      <c r="B21" s="16" t="s">
        <v>12</v>
      </c>
      <c r="C21" s="109">
        <v>3</v>
      </c>
      <c r="D21" s="110">
        <v>1</v>
      </c>
      <c r="E21" s="114"/>
      <c r="F21" s="113">
        <f t="shared" si="0"/>
        <v>0</v>
      </c>
      <c r="G21" s="118">
        <f>D21*C21</f>
        <v>3</v>
      </c>
      <c r="H21" s="15" t="s">
        <v>77</v>
      </c>
      <c r="I21" s="29"/>
    </row>
    <row r="22" spans="1:9" ht="19.5" x14ac:dyDescent="0.3">
      <c r="A22" s="61"/>
      <c r="B22" s="63" t="s">
        <v>82</v>
      </c>
      <c r="C22" s="64"/>
      <c r="D22" s="88"/>
      <c r="E22" s="22"/>
      <c r="F22" s="102">
        <f>SUM(F5:F21)/100</f>
        <v>0.63</v>
      </c>
      <c r="G22" s="67">
        <f>SUM(G5:G21)</f>
        <v>328</v>
      </c>
      <c r="H22" s="15"/>
      <c r="I22" s="29"/>
    </row>
    <row r="23" spans="1:9" ht="20.25" thickBot="1" x14ac:dyDescent="0.35">
      <c r="A23" s="62"/>
      <c r="B23" s="66" t="s">
        <v>86</v>
      </c>
      <c r="C23" s="48"/>
      <c r="D23" s="89"/>
      <c r="E23" s="24"/>
      <c r="F23" s="59"/>
      <c r="G23" s="68">
        <f>G22/(5*100)</f>
        <v>0.65600000000000003</v>
      </c>
      <c r="H23" s="69"/>
      <c r="I23" s="29"/>
    </row>
    <row r="24" spans="1:9" x14ac:dyDescent="0.25">
      <c r="A24" s="20" t="s">
        <v>79</v>
      </c>
      <c r="B24"/>
    </row>
    <row r="25" spans="1:9" x14ac:dyDescent="0.25">
      <c r="A25" s="2" t="s">
        <v>57</v>
      </c>
      <c r="B25" t="s">
        <v>80</v>
      </c>
    </row>
    <row r="26" spans="1:9" ht="45" x14ac:dyDescent="0.25">
      <c r="A26" s="2" t="s">
        <v>56</v>
      </c>
      <c r="B26" s="1" t="s">
        <v>93</v>
      </c>
    </row>
    <row r="27" spans="1:9" ht="16.5" thickBot="1" x14ac:dyDescent="0.3">
      <c r="A27" s="2" t="s">
        <v>78</v>
      </c>
      <c r="B27" s="1" t="s">
        <v>81</v>
      </c>
    </row>
    <row r="28" spans="1:9" ht="20.25" thickBot="1" x14ac:dyDescent="0.3">
      <c r="A28" s="3" t="s">
        <v>83</v>
      </c>
      <c r="B28" s="1" t="s">
        <v>84</v>
      </c>
    </row>
    <row r="29" spans="1:9" ht="19.5" x14ac:dyDescent="0.25">
      <c r="A29" s="52" t="s">
        <v>90</v>
      </c>
      <c r="B29" s="52"/>
      <c r="C29" s="50"/>
      <c r="D29" s="91"/>
      <c r="E29" s="51">
        <f>'Professional Service'!E32</f>
        <v>1</v>
      </c>
      <c r="F29" s="51"/>
    </row>
    <row r="30" spans="1:9" x14ac:dyDescent="0.25">
      <c r="A30" s="49" t="s">
        <v>92</v>
      </c>
      <c r="B30" s="53" t="s">
        <v>94</v>
      </c>
    </row>
    <row r="31" spans="1:9" x14ac:dyDescent="0.25">
      <c r="B31" s="53"/>
    </row>
    <row r="32" spans="1:9" ht="14.25" customHeight="1" x14ac:dyDescent="0.25">
      <c r="B32" s="53"/>
    </row>
  </sheetData>
  <mergeCells count="2">
    <mergeCell ref="A29:B29"/>
    <mergeCell ref="B30:B3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4" zoomScale="78" zoomScaleNormal="78" workbookViewId="0">
      <selection activeCell="D6" sqref="D6"/>
    </sheetView>
  </sheetViews>
  <sheetFormatPr defaultRowHeight="15" x14ac:dyDescent="0.25"/>
  <cols>
    <col min="1" max="1" width="15.7109375" customWidth="1"/>
    <col min="2" max="2" width="69.140625" style="1" customWidth="1"/>
    <col min="3" max="3" width="22.140625" customWidth="1"/>
    <col min="4" max="4" width="9.140625" style="95"/>
    <col min="5" max="5" width="19" customWidth="1"/>
    <col min="6" max="6" width="16.85546875" customWidth="1"/>
    <col min="7" max="7" width="17" bestFit="1" customWidth="1"/>
  </cols>
  <sheetData>
    <row r="1" spans="1:7" ht="18.75" x14ac:dyDescent="0.25">
      <c r="A1" s="22"/>
      <c r="B1" s="34" t="s">
        <v>88</v>
      </c>
      <c r="C1" s="22"/>
      <c r="D1" s="92"/>
      <c r="E1" s="22"/>
      <c r="F1" s="22"/>
      <c r="G1" s="22"/>
    </row>
    <row r="2" spans="1:7" ht="15.75" thickBot="1" x14ac:dyDescent="0.3">
      <c r="A2" s="24"/>
      <c r="B2" s="36" t="s">
        <v>55</v>
      </c>
      <c r="C2" s="24"/>
      <c r="D2" s="96"/>
      <c r="E2" s="24"/>
      <c r="F2" s="24"/>
      <c r="G2" s="24"/>
    </row>
    <row r="3" spans="1:7" ht="95.25" thickBot="1" x14ac:dyDescent="0.3">
      <c r="A3" s="74"/>
      <c r="B3" s="75"/>
      <c r="C3" s="76" t="s">
        <v>100</v>
      </c>
      <c r="D3" s="97" t="s">
        <v>102</v>
      </c>
      <c r="E3" s="76" t="s">
        <v>97</v>
      </c>
      <c r="F3" s="76" t="s">
        <v>98</v>
      </c>
      <c r="G3" s="77" t="s">
        <v>99</v>
      </c>
    </row>
    <row r="4" spans="1:7" ht="15.75" x14ac:dyDescent="0.25">
      <c r="A4" s="10" t="s">
        <v>14</v>
      </c>
      <c r="B4" s="119"/>
      <c r="C4" s="128"/>
      <c r="D4" s="129"/>
      <c r="E4" s="130"/>
      <c r="F4" s="130"/>
      <c r="G4" s="135"/>
    </row>
    <row r="5" spans="1:7" ht="15.75" x14ac:dyDescent="0.25">
      <c r="A5" s="81" t="s">
        <v>15</v>
      </c>
      <c r="B5" s="120"/>
      <c r="C5" s="131"/>
      <c r="D5" s="107"/>
      <c r="E5" s="113"/>
      <c r="F5" s="113"/>
      <c r="G5" s="136"/>
    </row>
    <row r="6" spans="1:7" ht="18.75" customHeight="1" x14ac:dyDescent="0.25">
      <c r="A6" s="82"/>
      <c r="B6" s="121" t="s">
        <v>58</v>
      </c>
      <c r="C6" s="131">
        <v>2</v>
      </c>
      <c r="D6" s="143">
        <v>20</v>
      </c>
      <c r="E6" s="113">
        <v>1</v>
      </c>
      <c r="F6" s="113">
        <f>E6*D6</f>
        <v>20</v>
      </c>
      <c r="G6" s="136">
        <f>D6*C6</f>
        <v>40</v>
      </c>
    </row>
    <row r="7" spans="1:7" ht="15.75" x14ac:dyDescent="0.25">
      <c r="A7" s="82"/>
      <c r="B7" s="121" t="s">
        <v>59</v>
      </c>
      <c r="C7" s="131">
        <v>2</v>
      </c>
      <c r="D7" s="107">
        <v>10</v>
      </c>
      <c r="E7" s="113"/>
      <c r="F7" s="113">
        <f t="shared" ref="F7:F31" si="0">E7*D7</f>
        <v>0</v>
      </c>
      <c r="G7" s="136">
        <f t="shared" ref="G7:G31" si="1">D7*C7</f>
        <v>20</v>
      </c>
    </row>
    <row r="8" spans="1:7" ht="15.75" x14ac:dyDescent="0.25">
      <c r="A8" s="82"/>
      <c r="B8" s="121" t="s">
        <v>16</v>
      </c>
      <c r="C8" s="131">
        <v>0</v>
      </c>
      <c r="D8" s="107">
        <v>20</v>
      </c>
      <c r="E8" s="113"/>
      <c r="F8" s="113">
        <f t="shared" si="0"/>
        <v>0</v>
      </c>
      <c r="G8" s="136">
        <f t="shared" si="1"/>
        <v>0</v>
      </c>
    </row>
    <row r="9" spans="1:7" ht="15.75" x14ac:dyDescent="0.25">
      <c r="A9" s="82"/>
      <c r="B9" s="120"/>
      <c r="C9" s="131"/>
      <c r="D9" s="107"/>
      <c r="E9" s="113"/>
      <c r="F9" s="113">
        <f t="shared" si="0"/>
        <v>0</v>
      </c>
      <c r="G9" s="136">
        <f t="shared" si="1"/>
        <v>0</v>
      </c>
    </row>
    <row r="10" spans="1:7" ht="15.75" x14ac:dyDescent="0.25">
      <c r="A10" s="83" t="s">
        <v>17</v>
      </c>
      <c r="B10" s="120"/>
      <c r="C10" s="131"/>
      <c r="D10" s="107"/>
      <c r="E10" s="113"/>
      <c r="F10" s="113">
        <f t="shared" si="0"/>
        <v>0</v>
      </c>
      <c r="G10" s="136">
        <f t="shared" si="1"/>
        <v>0</v>
      </c>
    </row>
    <row r="11" spans="1:7" ht="15.75" x14ac:dyDescent="0.25">
      <c r="A11" s="82"/>
      <c r="B11" s="121" t="s">
        <v>18</v>
      </c>
      <c r="C11" s="131">
        <v>2</v>
      </c>
      <c r="D11" s="107">
        <v>6</v>
      </c>
      <c r="E11" s="113">
        <v>1</v>
      </c>
      <c r="F11" s="113">
        <f t="shared" si="0"/>
        <v>6</v>
      </c>
      <c r="G11" s="136">
        <f t="shared" si="1"/>
        <v>12</v>
      </c>
    </row>
    <row r="12" spans="1:7" ht="15.75" x14ac:dyDescent="0.25">
      <c r="A12" s="82"/>
      <c r="B12" s="121" t="s">
        <v>28</v>
      </c>
      <c r="C12" s="131">
        <v>1</v>
      </c>
      <c r="D12" s="107">
        <v>6</v>
      </c>
      <c r="E12" s="113"/>
      <c r="F12" s="113">
        <f t="shared" si="0"/>
        <v>0</v>
      </c>
      <c r="G12" s="136">
        <f t="shared" si="1"/>
        <v>6</v>
      </c>
    </row>
    <row r="13" spans="1:7" ht="15.75" x14ac:dyDescent="0.25">
      <c r="A13" s="82"/>
      <c r="B13" s="121" t="s">
        <v>66</v>
      </c>
      <c r="C13" s="131">
        <v>1</v>
      </c>
      <c r="D13" s="107">
        <v>10</v>
      </c>
      <c r="E13" s="113"/>
      <c r="F13" s="113">
        <f t="shared" si="0"/>
        <v>0</v>
      </c>
      <c r="G13" s="136">
        <f t="shared" si="1"/>
        <v>10</v>
      </c>
    </row>
    <row r="14" spans="1:7" ht="15.75" x14ac:dyDescent="0.25">
      <c r="A14" s="82"/>
      <c r="B14" s="120" t="s">
        <v>65</v>
      </c>
      <c r="C14" s="131">
        <v>1</v>
      </c>
      <c r="D14" s="107">
        <v>20</v>
      </c>
      <c r="E14" s="113"/>
      <c r="F14" s="113">
        <f t="shared" si="0"/>
        <v>0</v>
      </c>
      <c r="G14" s="136">
        <f t="shared" si="1"/>
        <v>20</v>
      </c>
    </row>
    <row r="15" spans="1:7" ht="15.75" x14ac:dyDescent="0.25">
      <c r="A15" s="84" t="s">
        <v>19</v>
      </c>
      <c r="B15" s="120"/>
      <c r="C15" s="131"/>
      <c r="D15" s="107"/>
      <c r="E15" s="113"/>
      <c r="F15" s="113">
        <f t="shared" si="0"/>
        <v>0</v>
      </c>
      <c r="G15" s="136">
        <f t="shared" si="1"/>
        <v>0</v>
      </c>
    </row>
    <row r="16" spans="1:7" ht="15.75" x14ac:dyDescent="0.25">
      <c r="A16" s="82"/>
      <c r="B16" s="122" t="s">
        <v>20</v>
      </c>
      <c r="C16" s="131"/>
      <c r="D16" s="107"/>
      <c r="E16" s="113"/>
      <c r="F16" s="113">
        <f t="shared" si="0"/>
        <v>0</v>
      </c>
      <c r="G16" s="136">
        <f t="shared" si="1"/>
        <v>0</v>
      </c>
    </row>
    <row r="17" spans="1:7" ht="15.75" x14ac:dyDescent="0.25">
      <c r="A17" s="82"/>
      <c r="B17" s="123" t="s">
        <v>21</v>
      </c>
      <c r="C17" s="131"/>
      <c r="D17" s="107">
        <v>6</v>
      </c>
      <c r="E17" s="113"/>
      <c r="F17" s="113">
        <f t="shared" si="0"/>
        <v>0</v>
      </c>
      <c r="G17" s="136">
        <f t="shared" si="1"/>
        <v>0</v>
      </c>
    </row>
    <row r="18" spans="1:7" ht="15.75" x14ac:dyDescent="0.25">
      <c r="A18" s="82"/>
      <c r="B18" s="123" t="s">
        <v>25</v>
      </c>
      <c r="C18" s="131">
        <v>0</v>
      </c>
      <c r="D18" s="107">
        <v>6</v>
      </c>
      <c r="E18" s="113"/>
      <c r="F18" s="113">
        <f t="shared" si="0"/>
        <v>0</v>
      </c>
      <c r="G18" s="136">
        <f t="shared" si="1"/>
        <v>0</v>
      </c>
    </row>
    <row r="19" spans="1:7" ht="15.75" x14ac:dyDescent="0.25">
      <c r="A19" s="82"/>
      <c r="B19" s="123" t="s">
        <v>26</v>
      </c>
      <c r="C19" s="131">
        <v>0</v>
      </c>
      <c r="D19" s="107">
        <v>6</v>
      </c>
      <c r="E19" s="113"/>
      <c r="F19" s="113">
        <f t="shared" si="0"/>
        <v>0</v>
      </c>
      <c r="G19" s="136">
        <f t="shared" si="1"/>
        <v>0</v>
      </c>
    </row>
    <row r="20" spans="1:7" ht="15.75" x14ac:dyDescent="0.25">
      <c r="A20" s="82"/>
      <c r="B20" s="123" t="s">
        <v>27</v>
      </c>
      <c r="C20" s="131"/>
      <c r="D20" s="107">
        <v>6</v>
      </c>
      <c r="E20" s="113"/>
      <c r="F20" s="113">
        <f t="shared" si="0"/>
        <v>0</v>
      </c>
      <c r="G20" s="136">
        <f t="shared" si="1"/>
        <v>0</v>
      </c>
    </row>
    <row r="21" spans="1:7" ht="15.75" x14ac:dyDescent="0.25">
      <c r="A21" s="82"/>
      <c r="B21" s="123" t="s">
        <v>22</v>
      </c>
      <c r="C21" s="131"/>
      <c r="D21" s="107">
        <v>6</v>
      </c>
      <c r="E21" s="113"/>
      <c r="F21" s="113">
        <f t="shared" si="0"/>
        <v>0</v>
      </c>
      <c r="G21" s="136">
        <f t="shared" si="1"/>
        <v>0</v>
      </c>
    </row>
    <row r="22" spans="1:7" ht="15.75" x14ac:dyDescent="0.25">
      <c r="A22" s="82"/>
      <c r="B22" s="123" t="s">
        <v>23</v>
      </c>
      <c r="C22" s="131">
        <v>0</v>
      </c>
      <c r="D22" s="107">
        <v>6</v>
      </c>
      <c r="E22" s="113"/>
      <c r="F22" s="113">
        <f t="shared" si="0"/>
        <v>0</v>
      </c>
      <c r="G22" s="136">
        <f t="shared" si="1"/>
        <v>0</v>
      </c>
    </row>
    <row r="23" spans="1:7" ht="15.75" x14ac:dyDescent="0.25">
      <c r="A23" s="82"/>
      <c r="B23" s="124" t="s">
        <v>24</v>
      </c>
      <c r="C23" s="131"/>
      <c r="D23" s="107">
        <v>6</v>
      </c>
      <c r="E23" s="113"/>
      <c r="F23" s="113">
        <f t="shared" si="0"/>
        <v>0</v>
      </c>
      <c r="G23" s="136">
        <f t="shared" si="1"/>
        <v>0</v>
      </c>
    </row>
    <row r="24" spans="1:7" ht="15.75" x14ac:dyDescent="0.25">
      <c r="A24" s="82"/>
      <c r="B24" s="125" t="s">
        <v>29</v>
      </c>
      <c r="C24" s="131"/>
      <c r="D24" s="107"/>
      <c r="E24" s="113"/>
      <c r="F24" s="113">
        <f t="shared" si="0"/>
        <v>0</v>
      </c>
      <c r="G24" s="136">
        <f t="shared" si="1"/>
        <v>0</v>
      </c>
    </row>
    <row r="25" spans="1:7" ht="15.75" x14ac:dyDescent="0.25">
      <c r="A25" s="82"/>
      <c r="B25" s="123" t="s">
        <v>30</v>
      </c>
      <c r="C25" s="131"/>
      <c r="D25" s="107">
        <v>6</v>
      </c>
      <c r="E25" s="113"/>
      <c r="F25" s="113">
        <f t="shared" si="0"/>
        <v>0</v>
      </c>
      <c r="G25" s="136">
        <f t="shared" si="1"/>
        <v>0</v>
      </c>
    </row>
    <row r="26" spans="1:7" ht="31.5" x14ac:dyDescent="0.25">
      <c r="A26" s="82"/>
      <c r="B26" s="123" t="s">
        <v>31</v>
      </c>
      <c r="C26" s="131"/>
      <c r="D26" s="107">
        <v>6</v>
      </c>
      <c r="E26" s="113"/>
      <c r="F26" s="113">
        <f t="shared" si="0"/>
        <v>0</v>
      </c>
      <c r="G26" s="136">
        <f t="shared" si="1"/>
        <v>0</v>
      </c>
    </row>
    <row r="27" spans="1:7" ht="15.75" x14ac:dyDescent="0.25">
      <c r="A27" s="81" t="s">
        <v>32</v>
      </c>
      <c r="B27" s="120"/>
      <c r="C27" s="131"/>
      <c r="D27" s="107"/>
      <c r="E27" s="113"/>
      <c r="F27" s="113">
        <f t="shared" si="0"/>
        <v>0</v>
      </c>
      <c r="G27" s="136">
        <f t="shared" si="1"/>
        <v>0</v>
      </c>
    </row>
    <row r="28" spans="1:7" ht="15.75" x14ac:dyDescent="0.25">
      <c r="A28" s="82"/>
      <c r="B28" s="126" t="s">
        <v>35</v>
      </c>
      <c r="C28" s="131"/>
      <c r="D28" s="107"/>
      <c r="E28" s="113"/>
      <c r="F28" s="113">
        <f t="shared" si="0"/>
        <v>0</v>
      </c>
      <c r="G28" s="136">
        <f t="shared" si="1"/>
        <v>0</v>
      </c>
    </row>
    <row r="29" spans="1:7" ht="31.5" x14ac:dyDescent="0.25">
      <c r="A29" s="82"/>
      <c r="B29" s="123" t="s">
        <v>33</v>
      </c>
      <c r="C29" s="131">
        <v>4</v>
      </c>
      <c r="D29" s="107">
        <v>6</v>
      </c>
      <c r="E29" s="113"/>
      <c r="F29" s="113">
        <f t="shared" si="0"/>
        <v>0</v>
      </c>
      <c r="G29" s="136">
        <f t="shared" si="1"/>
        <v>24</v>
      </c>
    </row>
    <row r="30" spans="1:7" ht="15.75" x14ac:dyDescent="0.25">
      <c r="A30" s="82"/>
      <c r="B30" s="126" t="s">
        <v>36</v>
      </c>
      <c r="C30" s="131"/>
      <c r="D30" s="107"/>
      <c r="E30" s="113"/>
      <c r="F30" s="113">
        <f t="shared" si="0"/>
        <v>0</v>
      </c>
      <c r="G30" s="136">
        <f t="shared" si="1"/>
        <v>0</v>
      </c>
    </row>
    <row r="31" spans="1:7" ht="32.25" thickBot="1" x14ac:dyDescent="0.3">
      <c r="A31" s="85"/>
      <c r="B31" s="127" t="s">
        <v>34</v>
      </c>
      <c r="C31" s="132">
        <v>0</v>
      </c>
      <c r="D31" s="133">
        <v>6</v>
      </c>
      <c r="E31" s="134"/>
      <c r="F31" s="134">
        <f t="shared" si="0"/>
        <v>0</v>
      </c>
      <c r="G31" s="136">
        <f t="shared" si="1"/>
        <v>0</v>
      </c>
    </row>
    <row r="32" spans="1:7" ht="20.25" thickBot="1" x14ac:dyDescent="0.35">
      <c r="A32" s="78"/>
      <c r="B32" s="57" t="s">
        <v>82</v>
      </c>
      <c r="C32" s="79"/>
      <c r="D32" s="98"/>
      <c r="E32" s="80"/>
      <c r="F32" s="101">
        <f>SUM(F6:F31)/100</f>
        <v>0.26</v>
      </c>
      <c r="G32" s="138">
        <f>SUM(G4:G31)</f>
        <v>132</v>
      </c>
    </row>
    <row r="33" spans="1:7" ht="20.25" thickBot="1" x14ac:dyDescent="0.35">
      <c r="A33" s="18"/>
      <c r="B33" s="19" t="s">
        <v>103</v>
      </c>
      <c r="C33" s="38"/>
      <c r="D33" s="99"/>
      <c r="E33" s="38"/>
      <c r="F33" s="38"/>
      <c r="G33" s="139">
        <f>G32/(5*100)</f>
        <v>0.26400000000000001</v>
      </c>
    </row>
    <row r="34" spans="1:7" ht="15.75" x14ac:dyDescent="0.25">
      <c r="A34" s="20" t="s">
        <v>79</v>
      </c>
      <c r="B34"/>
      <c r="C34" s="2"/>
      <c r="D34" s="90"/>
      <c r="E34" s="2"/>
      <c r="F34" s="2"/>
    </row>
    <row r="35" spans="1:7" ht="15.75" x14ac:dyDescent="0.25">
      <c r="A35" s="2" t="s">
        <v>57</v>
      </c>
      <c r="B35" t="s">
        <v>80</v>
      </c>
      <c r="C35" s="2"/>
      <c r="D35" s="90"/>
      <c r="E35" s="2"/>
      <c r="F35" s="2"/>
    </row>
    <row r="36" spans="1:7" ht="60" x14ac:dyDescent="0.25">
      <c r="A36" s="2" t="s">
        <v>56</v>
      </c>
      <c r="B36" s="1" t="s">
        <v>85</v>
      </c>
      <c r="C36" s="2"/>
      <c r="D36" s="90"/>
      <c r="E36" s="2"/>
      <c r="F36" s="2"/>
    </row>
    <row r="37" spans="1:7" ht="16.5" thickBot="1" x14ac:dyDescent="0.3">
      <c r="A37" s="2" t="s">
        <v>78</v>
      </c>
      <c r="B37" s="1" t="s">
        <v>81</v>
      </c>
      <c r="C37" s="2"/>
      <c r="D37" s="90"/>
      <c r="E37" s="2"/>
      <c r="F37" s="2"/>
    </row>
    <row r="38" spans="1:7" ht="20.25" thickBot="1" x14ac:dyDescent="0.3">
      <c r="A38" s="3" t="s">
        <v>83</v>
      </c>
      <c r="B38" s="1" t="s">
        <v>84</v>
      </c>
      <c r="C38" s="2"/>
      <c r="D38" s="90"/>
      <c r="E38" s="2"/>
      <c r="F38" s="2"/>
    </row>
    <row r="39" spans="1:7" ht="19.5" x14ac:dyDescent="0.25">
      <c r="A39" s="52" t="s">
        <v>90</v>
      </c>
      <c r="B39" s="52"/>
      <c r="C39" s="50"/>
      <c r="D39" s="91"/>
      <c r="E39" s="50"/>
      <c r="F39" s="50"/>
      <c r="G39" s="54">
        <f>'Professional Service'!E32</f>
        <v>1</v>
      </c>
    </row>
    <row r="40" spans="1:7" ht="15.75" x14ac:dyDescent="0.25">
      <c r="A40" s="49" t="s">
        <v>92</v>
      </c>
      <c r="B40" s="53" t="s">
        <v>95</v>
      </c>
      <c r="C40" s="2"/>
      <c r="D40" s="90"/>
      <c r="E40" s="2"/>
      <c r="F40" s="2"/>
    </row>
    <row r="41" spans="1:7" ht="15.75" x14ac:dyDescent="0.25">
      <c r="B41" s="53"/>
      <c r="C41" s="2"/>
      <c r="D41" s="90"/>
      <c r="E41" s="2"/>
      <c r="F41" s="2"/>
    </row>
    <row r="42" spans="1:7" ht="15.75" x14ac:dyDescent="0.25">
      <c r="B42" s="53"/>
      <c r="C42" s="2"/>
      <c r="D42" s="90"/>
      <c r="E42" s="2"/>
      <c r="F42" s="2"/>
    </row>
  </sheetData>
  <mergeCells count="2">
    <mergeCell ref="A39:B39"/>
    <mergeCell ref="B40:B4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80" zoomScaleNormal="80" workbookViewId="0">
      <selection activeCell="D6" sqref="D6"/>
    </sheetView>
  </sheetViews>
  <sheetFormatPr defaultRowHeight="15" x14ac:dyDescent="0.25"/>
  <cols>
    <col min="1" max="1" width="12.85546875" customWidth="1"/>
    <col min="2" max="2" width="81.7109375" customWidth="1"/>
    <col min="3" max="3" width="19.42578125" customWidth="1"/>
    <col min="4" max="4" width="12.7109375" style="95" customWidth="1"/>
    <col min="5" max="5" width="19" customWidth="1"/>
    <col min="6" max="6" width="16.85546875" customWidth="1"/>
    <col min="7" max="7" width="22.7109375" bestFit="1" customWidth="1"/>
  </cols>
  <sheetData>
    <row r="1" spans="1:8" ht="15.75" x14ac:dyDescent="0.25">
      <c r="A1" s="21"/>
      <c r="B1" s="23" t="s">
        <v>89</v>
      </c>
      <c r="C1" s="22"/>
      <c r="D1" s="92"/>
      <c r="E1" s="22"/>
      <c r="F1" s="22"/>
      <c r="G1" s="11"/>
    </row>
    <row r="2" spans="1:8" x14ac:dyDescent="0.25">
      <c r="A2" s="12"/>
      <c r="B2" s="5" t="s">
        <v>64</v>
      </c>
      <c r="C2" s="5"/>
      <c r="D2" s="93"/>
      <c r="E2" s="5"/>
      <c r="F2" s="5"/>
      <c r="G2" s="13"/>
    </row>
    <row r="3" spans="1:8" ht="63.75" thickBot="1" x14ac:dyDescent="0.3">
      <c r="A3" s="47"/>
      <c r="B3" s="24"/>
      <c r="C3" s="55" t="s">
        <v>101</v>
      </c>
      <c r="D3" s="94" t="s">
        <v>57</v>
      </c>
      <c r="E3" s="55" t="s">
        <v>97</v>
      </c>
      <c r="F3" s="55" t="s">
        <v>98</v>
      </c>
      <c r="G3" s="56" t="s">
        <v>99</v>
      </c>
      <c r="H3" s="1"/>
    </row>
    <row r="4" spans="1:8" ht="15.75" x14ac:dyDescent="0.25">
      <c r="A4" s="10" t="s">
        <v>37</v>
      </c>
      <c r="B4" s="22"/>
      <c r="C4" s="129"/>
      <c r="D4" s="141"/>
      <c r="E4" s="130"/>
      <c r="F4" s="130"/>
      <c r="G4" s="135"/>
    </row>
    <row r="5" spans="1:8" ht="15.75" x14ac:dyDescent="0.25">
      <c r="A5" s="44" t="s">
        <v>38</v>
      </c>
      <c r="B5" s="5"/>
      <c r="C5" s="107"/>
      <c r="D5" s="108"/>
      <c r="E5" s="113"/>
      <c r="F5" s="113"/>
      <c r="G5" s="136"/>
    </row>
    <row r="6" spans="1:8" ht="15.75" x14ac:dyDescent="0.25">
      <c r="A6" s="12"/>
      <c r="B6" s="39" t="s">
        <v>63</v>
      </c>
      <c r="C6" s="107">
        <v>0</v>
      </c>
      <c r="D6" s="108">
        <v>5</v>
      </c>
      <c r="E6" s="113">
        <v>1</v>
      </c>
      <c r="F6" s="113">
        <f>E6*D6</f>
        <v>5</v>
      </c>
      <c r="G6" s="136">
        <f>D6*C6</f>
        <v>0</v>
      </c>
    </row>
    <row r="7" spans="1:8" ht="15.75" x14ac:dyDescent="0.25">
      <c r="A7" s="12"/>
      <c r="B7" s="5" t="s">
        <v>40</v>
      </c>
      <c r="C7" s="107">
        <v>0</v>
      </c>
      <c r="D7" s="108">
        <v>3</v>
      </c>
      <c r="E7" s="113">
        <v>1</v>
      </c>
      <c r="F7" s="113">
        <f t="shared" ref="F7:F24" si="0">E7*D7</f>
        <v>3</v>
      </c>
      <c r="G7" s="136">
        <f>D7*C7</f>
        <v>0</v>
      </c>
    </row>
    <row r="8" spans="1:8" ht="15.75" x14ac:dyDescent="0.25">
      <c r="A8" s="45" t="s">
        <v>39</v>
      </c>
      <c r="B8" s="5"/>
      <c r="C8" s="107"/>
      <c r="D8" s="108"/>
      <c r="E8" s="113"/>
      <c r="F8" s="113">
        <f t="shared" si="0"/>
        <v>0</v>
      </c>
      <c r="G8" s="136">
        <f>D8*C8</f>
        <v>0</v>
      </c>
    </row>
    <row r="9" spans="1:8" ht="15.75" x14ac:dyDescent="0.25">
      <c r="A9" s="12"/>
      <c r="B9" s="39" t="s">
        <v>42</v>
      </c>
      <c r="C9" s="107">
        <v>0</v>
      </c>
      <c r="D9" s="108">
        <v>5</v>
      </c>
      <c r="E9" s="113"/>
      <c r="F9" s="113">
        <f t="shared" si="0"/>
        <v>0</v>
      </c>
      <c r="G9" s="136">
        <f>D9*C9</f>
        <v>0</v>
      </c>
    </row>
    <row r="10" spans="1:8" ht="15.75" x14ac:dyDescent="0.25">
      <c r="A10" s="12"/>
      <c r="B10" s="39" t="s">
        <v>41</v>
      </c>
      <c r="C10" s="107">
        <v>3</v>
      </c>
      <c r="D10" s="108">
        <v>3</v>
      </c>
      <c r="E10" s="113">
        <v>1</v>
      </c>
      <c r="F10" s="113">
        <f t="shared" si="0"/>
        <v>3</v>
      </c>
      <c r="G10" s="136">
        <f>D10*C10</f>
        <v>9</v>
      </c>
    </row>
    <row r="11" spans="1:8" ht="15.75" x14ac:dyDescent="0.25">
      <c r="A11" s="45" t="s">
        <v>43</v>
      </c>
      <c r="B11" s="5"/>
      <c r="C11" s="107"/>
      <c r="D11" s="108"/>
      <c r="E11" s="113"/>
      <c r="F11" s="113">
        <f t="shared" si="0"/>
        <v>0</v>
      </c>
      <c r="G11" s="136">
        <f>D11*C11</f>
        <v>0</v>
      </c>
    </row>
    <row r="12" spans="1:8" ht="15.75" x14ac:dyDescent="0.25">
      <c r="A12" s="12"/>
      <c r="B12" s="40" t="s">
        <v>44</v>
      </c>
      <c r="C12" s="107">
        <v>0</v>
      </c>
      <c r="D12" s="108">
        <v>5</v>
      </c>
      <c r="E12" s="113"/>
      <c r="F12" s="113">
        <f t="shared" si="0"/>
        <v>0</v>
      </c>
      <c r="G12" s="136">
        <f>D12*C12</f>
        <v>0</v>
      </c>
    </row>
    <row r="13" spans="1:8" ht="15.75" x14ac:dyDescent="0.25">
      <c r="A13" s="12"/>
      <c r="B13" s="39" t="s">
        <v>45</v>
      </c>
      <c r="C13" s="107">
        <v>3</v>
      </c>
      <c r="D13" s="108">
        <v>3</v>
      </c>
      <c r="E13" s="113"/>
      <c r="F13" s="113">
        <f t="shared" si="0"/>
        <v>0</v>
      </c>
      <c r="G13" s="136">
        <f>D13*C13</f>
        <v>9</v>
      </c>
    </row>
    <row r="14" spans="1:8" ht="31.5" x14ac:dyDescent="0.25">
      <c r="A14" s="12"/>
      <c r="B14" s="41" t="s">
        <v>46</v>
      </c>
      <c r="C14" s="107">
        <v>0</v>
      </c>
      <c r="D14" s="108"/>
      <c r="E14" s="113"/>
      <c r="F14" s="113">
        <f t="shared" si="0"/>
        <v>0</v>
      </c>
      <c r="G14" s="136">
        <f>D14*C14</f>
        <v>0</v>
      </c>
    </row>
    <row r="15" spans="1:8" ht="15.75" x14ac:dyDescent="0.25">
      <c r="A15" s="44" t="s">
        <v>47</v>
      </c>
      <c r="B15" s="5"/>
      <c r="C15" s="107"/>
      <c r="D15" s="108"/>
      <c r="E15" s="113"/>
      <c r="F15" s="113">
        <f t="shared" si="0"/>
        <v>0</v>
      </c>
      <c r="G15" s="136">
        <f>D15*C15</f>
        <v>0</v>
      </c>
    </row>
    <row r="16" spans="1:8" ht="15.75" x14ac:dyDescent="0.25">
      <c r="A16" s="12"/>
      <c r="B16" s="41" t="s">
        <v>48</v>
      </c>
      <c r="C16" s="107">
        <v>0</v>
      </c>
      <c r="D16" s="108">
        <v>2</v>
      </c>
      <c r="E16" s="113"/>
      <c r="F16" s="113">
        <f t="shared" si="0"/>
        <v>0</v>
      </c>
      <c r="G16" s="136">
        <f>D16*C16</f>
        <v>0</v>
      </c>
    </row>
    <row r="17" spans="1:7" ht="15.75" x14ac:dyDescent="0.25">
      <c r="A17" s="12"/>
      <c r="B17" s="42" t="s">
        <v>49</v>
      </c>
      <c r="C17" s="107">
        <v>3</v>
      </c>
      <c r="D17" s="108">
        <v>2</v>
      </c>
      <c r="E17" s="113"/>
      <c r="F17" s="113">
        <f t="shared" si="0"/>
        <v>0</v>
      </c>
      <c r="G17" s="136">
        <f>D17*C17</f>
        <v>6</v>
      </c>
    </row>
    <row r="18" spans="1:7" ht="31.5" x14ac:dyDescent="0.25">
      <c r="A18" s="12"/>
      <c r="B18" s="42" t="s">
        <v>50</v>
      </c>
      <c r="C18" s="107">
        <v>0</v>
      </c>
      <c r="D18" s="108">
        <v>2</v>
      </c>
      <c r="E18" s="113"/>
      <c r="F18" s="113">
        <f t="shared" si="0"/>
        <v>0</v>
      </c>
      <c r="G18" s="136">
        <f>D18*C18</f>
        <v>0</v>
      </c>
    </row>
    <row r="19" spans="1:7" ht="31.5" x14ac:dyDescent="0.25">
      <c r="A19" s="12"/>
      <c r="B19" s="42" t="s">
        <v>51</v>
      </c>
      <c r="C19" s="107">
        <v>0</v>
      </c>
      <c r="D19" s="108">
        <v>2</v>
      </c>
      <c r="E19" s="113"/>
      <c r="F19" s="113">
        <f t="shared" si="0"/>
        <v>0</v>
      </c>
      <c r="G19" s="136">
        <f>D19*C19</f>
        <v>0</v>
      </c>
    </row>
    <row r="20" spans="1:7" ht="31.5" x14ac:dyDescent="0.25">
      <c r="A20" s="12"/>
      <c r="B20" s="42" t="s">
        <v>52</v>
      </c>
      <c r="C20" s="107">
        <v>0</v>
      </c>
      <c r="D20" s="108">
        <v>2</v>
      </c>
      <c r="E20" s="113"/>
      <c r="F20" s="113">
        <f t="shared" si="0"/>
        <v>0</v>
      </c>
      <c r="G20" s="136">
        <f>D20*C20</f>
        <v>0</v>
      </c>
    </row>
    <row r="21" spans="1:7" ht="15.75" x14ac:dyDescent="0.25">
      <c r="A21" s="12"/>
      <c r="B21" s="42" t="s">
        <v>53</v>
      </c>
      <c r="C21" s="107">
        <v>0</v>
      </c>
      <c r="D21" s="108">
        <v>2</v>
      </c>
      <c r="E21" s="113"/>
      <c r="F21" s="113">
        <f t="shared" si="0"/>
        <v>0</v>
      </c>
      <c r="G21" s="136">
        <f>D21*C21</f>
        <v>0</v>
      </c>
    </row>
    <row r="22" spans="1:7" ht="15.75" x14ac:dyDescent="0.25">
      <c r="A22" s="12"/>
      <c r="B22" s="43" t="s">
        <v>60</v>
      </c>
      <c r="C22" s="107">
        <v>4</v>
      </c>
      <c r="D22" s="108">
        <v>2</v>
      </c>
      <c r="E22" s="113"/>
      <c r="F22" s="113">
        <f t="shared" si="0"/>
        <v>0</v>
      </c>
      <c r="G22" s="136">
        <f>D22*C22</f>
        <v>8</v>
      </c>
    </row>
    <row r="23" spans="1:7" ht="15.75" x14ac:dyDescent="0.25">
      <c r="A23" s="12"/>
      <c r="B23" s="43" t="s">
        <v>61</v>
      </c>
      <c r="C23" s="107">
        <v>0</v>
      </c>
      <c r="D23" s="108">
        <v>2</v>
      </c>
      <c r="E23" s="113"/>
      <c r="F23" s="113">
        <f t="shared" si="0"/>
        <v>0</v>
      </c>
      <c r="G23" s="136">
        <f>D23*C23</f>
        <v>0</v>
      </c>
    </row>
    <row r="24" spans="1:7" ht="16.5" thickBot="1" x14ac:dyDescent="0.3">
      <c r="A24" s="47"/>
      <c r="B24" s="140" t="s">
        <v>62</v>
      </c>
      <c r="C24" s="133">
        <v>0</v>
      </c>
      <c r="D24" s="142">
        <v>2</v>
      </c>
      <c r="E24" s="134"/>
      <c r="F24" s="134">
        <f t="shared" si="0"/>
        <v>0</v>
      </c>
      <c r="G24" s="137">
        <f>D24*C24</f>
        <v>0</v>
      </c>
    </row>
    <row r="25" spans="1:7" ht="19.5" x14ac:dyDescent="0.3">
      <c r="A25" s="21"/>
      <c r="B25" s="64" t="s">
        <v>82</v>
      </c>
      <c r="C25" s="64"/>
      <c r="D25" s="88"/>
      <c r="E25" s="22"/>
      <c r="F25" s="100">
        <f>SUM(F6:F24)/100</f>
        <v>0.11</v>
      </c>
      <c r="G25" s="65">
        <f>SUM(G6:G24)</f>
        <v>32</v>
      </c>
    </row>
    <row r="26" spans="1:7" ht="20.25" thickBot="1" x14ac:dyDescent="0.35">
      <c r="A26" s="47"/>
      <c r="B26" s="58" t="s">
        <v>104</v>
      </c>
      <c r="C26" s="48"/>
      <c r="D26" s="89"/>
      <c r="E26" s="24"/>
      <c r="F26" s="59"/>
      <c r="G26" s="60">
        <f>G25/(5*100)</f>
        <v>6.4000000000000001E-2</v>
      </c>
    </row>
    <row r="27" spans="1:7" ht="15.75" x14ac:dyDescent="0.25">
      <c r="A27" s="20" t="s">
        <v>79</v>
      </c>
      <c r="C27" s="2"/>
      <c r="D27" s="90"/>
    </row>
    <row r="28" spans="1:7" ht="15.75" x14ac:dyDescent="0.25">
      <c r="A28" s="2" t="s">
        <v>57</v>
      </c>
      <c r="B28" t="s">
        <v>80</v>
      </c>
      <c r="C28" s="2"/>
      <c r="D28" s="90"/>
    </row>
    <row r="29" spans="1:7" ht="45" x14ac:dyDescent="0.25">
      <c r="A29" s="2" t="s">
        <v>56</v>
      </c>
      <c r="B29" s="1" t="s">
        <v>85</v>
      </c>
      <c r="C29" s="2"/>
      <c r="D29" s="90"/>
    </row>
    <row r="30" spans="1:7" ht="16.5" thickBot="1" x14ac:dyDescent="0.3">
      <c r="A30" s="2" t="s">
        <v>78</v>
      </c>
      <c r="B30" s="1" t="s">
        <v>81</v>
      </c>
      <c r="C30" s="2"/>
      <c r="D30" s="90"/>
    </row>
    <row r="31" spans="1:7" ht="20.25" thickBot="1" x14ac:dyDescent="0.3">
      <c r="A31" s="3" t="s">
        <v>83</v>
      </c>
      <c r="B31" s="1" t="s">
        <v>84</v>
      </c>
      <c r="C31" s="2"/>
      <c r="D31" s="90"/>
    </row>
    <row r="32" spans="1:7" ht="19.5" x14ac:dyDescent="0.25">
      <c r="A32" s="52" t="s">
        <v>90</v>
      </c>
      <c r="B32" s="52"/>
      <c r="C32" s="50"/>
      <c r="D32" s="91"/>
      <c r="E32" s="54">
        <f>F25+'Research&amp;Creative'!F32+Teaching!F22</f>
        <v>1</v>
      </c>
      <c r="F32" s="54"/>
    </row>
    <row r="33" spans="1:4" ht="15.75" x14ac:dyDescent="0.25">
      <c r="A33" s="49" t="s">
        <v>92</v>
      </c>
      <c r="B33" s="53" t="s">
        <v>96</v>
      </c>
      <c r="C33" s="2"/>
      <c r="D33" s="90"/>
    </row>
    <row r="34" spans="1:4" ht="15.75" x14ac:dyDescent="0.25">
      <c r="B34" s="53"/>
      <c r="C34" s="2"/>
      <c r="D34" s="90"/>
    </row>
    <row r="35" spans="1:4" ht="15.75" x14ac:dyDescent="0.25">
      <c r="B35" s="53"/>
      <c r="C35" s="2"/>
      <c r="D35" s="90"/>
    </row>
  </sheetData>
  <mergeCells count="2">
    <mergeCell ref="A32:B32"/>
    <mergeCell ref="B33:B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Teaching</vt:lpstr>
      <vt:lpstr>Research&amp;Creative</vt:lpstr>
      <vt:lpstr>Professional Service</vt:lpstr>
    </vt:vector>
  </TitlesOfParts>
  <Company>Kennesaw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2019-01-29T20:42:53Z</dcterms:created>
  <dcterms:modified xsi:type="dcterms:W3CDTF">2019-02-11T02:03:19Z</dcterms:modified>
</cp:coreProperties>
</file>