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I:\Competitive Sports\Club Sports\Admin\FORMS\Team_Packet\"/>
    </mc:Choice>
  </mc:AlternateContent>
  <xr:revisionPtr revIDLastSave="0" documentId="13_ncr:1_{E0F660A2-55BC-4D84-92E5-E61E4CF404B4}" xr6:coauthVersionLast="47" xr6:coauthVersionMax="47" xr10:uidLastSave="{00000000-0000-0000-0000-000000000000}"/>
  <bookViews>
    <workbookView xWindow="-120" yWindow="-120" windowWidth="38640" windowHeight="21240" activeTab="1" xr2:uid="{00000000-000D-0000-FFFF-FFFF00000000}"/>
  </bookViews>
  <sheets>
    <sheet name="Budget" sheetId="2" r:id="rId1"/>
    <sheet name="Inventory" sheetId="4" r:id="rId2"/>
    <sheet name="Sheet4" sheetId="6" r:id="rId3"/>
  </sheets>
  <externalReferences>
    <externalReference r:id="rId4"/>
    <externalReference r:id="rId5"/>
    <externalReference r:id="rId6"/>
    <externalReference r:id="rId7"/>
  </externalReferences>
  <definedNames>
    <definedName name="_xlnm._FilterDatabase" hidden="1">#REF!</definedName>
    <definedName name="accounts">'[1]GL Conversion'!$A$2:$M$81</definedName>
    <definedName name="FEB">'[2]2001'!#REF!</definedName>
    <definedName name="Fiscal">'[1]GL Conversion'!$V$1:$X$49</definedName>
    <definedName name="FY">[3]Sheet1!$A$1:$B$40</definedName>
    <definedName name="Hours">'[4]Hours Load'!$E$3:$AI$54</definedName>
    <definedName name="PPE">'[4]Hours Load'!$D$3:$D$54</definedName>
    <definedName name="Task">'[4]Hours Load'!$E$2:$AI$2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1" i="4" l="1"/>
  <c r="H8" i="4"/>
  <c r="H9" i="4"/>
  <c r="H7"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E48" i="2" l="1"/>
  <c r="E76" i="2" l="1"/>
  <c r="E69" i="2"/>
  <c r="E49" i="2"/>
  <c r="E50" i="2"/>
  <c r="E51" i="2"/>
  <c r="E52" i="2"/>
  <c r="D47" i="2"/>
  <c r="E47" i="2" s="1"/>
  <c r="E40" i="2"/>
  <c r="E41" i="2"/>
  <c r="E42" i="2"/>
  <c r="E43" i="2"/>
  <c r="E44" i="2"/>
  <c r="E39" i="2"/>
  <c r="E35" i="2"/>
  <c r="E36" i="2"/>
  <c r="E34" i="2"/>
  <c r="E28" i="2"/>
  <c r="E29" i="2"/>
  <c r="E30" i="2"/>
  <c r="E31" i="2"/>
  <c r="E27" i="2"/>
  <c r="E23" i="2"/>
  <c r="E24" i="2"/>
  <c r="E22" i="2"/>
  <c r="E16" i="2"/>
  <c r="E17" i="2"/>
  <c r="E18" i="2"/>
  <c r="E19" i="2"/>
  <c r="E15" i="2"/>
  <c r="E9" i="2"/>
  <c r="E10" i="2"/>
  <c r="E11" i="2"/>
  <c r="E12" i="2"/>
  <c r="E8" i="2"/>
  <c r="E56" i="2"/>
  <c r="E57" i="2"/>
  <c r="E58" i="2"/>
  <c r="E59" i="2"/>
  <c r="E25" i="2" l="1"/>
  <c r="E20" i="2"/>
  <c r="E32" i="2"/>
  <c r="E13" i="2"/>
  <c r="E60" i="2"/>
  <c r="E45" i="2"/>
  <c r="E80" i="2"/>
  <c r="E79" i="2"/>
  <c r="E78" i="2"/>
  <c r="E77" i="2"/>
  <c r="E73" i="2"/>
  <c r="E72" i="2"/>
  <c r="E71" i="2"/>
  <c r="E70" i="2"/>
  <c r="E63" i="2"/>
  <c r="E64" i="2"/>
  <c r="E65" i="2"/>
  <c r="E66" i="2"/>
  <c r="E62" i="2"/>
  <c r="E37" i="2"/>
  <c r="E81" i="2" l="1"/>
  <c r="E74" i="2"/>
  <c r="E53" i="2"/>
  <c r="E67" i="2"/>
  <c r="E82" i="2" l="1"/>
  <c r="E54" i="2"/>
  <c r="E83" i="2" l="1"/>
</calcChain>
</file>

<file path=xl/sharedStrings.xml><?xml version="1.0" encoding="utf-8"?>
<sst xmlns="http://schemas.openxmlformats.org/spreadsheetml/2006/main" count="181" uniqueCount="127">
  <si>
    <t xml:space="preserve">Club Name: </t>
  </si>
  <si>
    <t>Kennesaw State University Club Sports</t>
  </si>
  <si>
    <t>Notes</t>
  </si>
  <si>
    <t>insert rows here as needed</t>
  </si>
  <si>
    <t>Subtotal</t>
  </si>
  <si>
    <t>Instructions:</t>
  </si>
  <si>
    <t>Date Submitted:</t>
  </si>
  <si>
    <t>Category 1</t>
  </si>
  <si>
    <t>Category 2</t>
  </si>
  <si>
    <t>Budget Forecast Form</t>
  </si>
  <si>
    <t>Equipment</t>
  </si>
  <si>
    <t>Dues</t>
  </si>
  <si>
    <t>Sponsorships</t>
  </si>
  <si>
    <t>Donations</t>
  </si>
  <si>
    <t>Revenue-Expenses</t>
  </si>
  <si>
    <t>Price Each</t>
  </si>
  <si>
    <t>Quantity</t>
  </si>
  <si>
    <t xml:space="preserve"> Item Description (i.e. bag of balls)</t>
  </si>
  <si>
    <t>Equipment Item #1</t>
  </si>
  <si>
    <t>Equipment Item #2</t>
  </si>
  <si>
    <t>Equipment Item #3</t>
  </si>
  <si>
    <t>Equipment Item #4</t>
  </si>
  <si>
    <t>Equipment Item #5</t>
  </si>
  <si>
    <t>Estimated Cost</t>
  </si>
  <si>
    <t>Projected Equipment Cost</t>
  </si>
  <si>
    <t>Projected Facility Cost</t>
  </si>
  <si>
    <t>Facility Name</t>
  </si>
  <si>
    <t>Decscription</t>
  </si>
  <si>
    <t>Quantity (# of total uses)</t>
  </si>
  <si>
    <t>Price Each (price per us)</t>
  </si>
  <si>
    <t>Projected Coach Cost</t>
  </si>
  <si>
    <t>Coach #1</t>
  </si>
  <si>
    <t xml:space="preserve">Coach </t>
  </si>
  <si>
    <t>Coach #2</t>
  </si>
  <si>
    <t>Coach #3</t>
  </si>
  <si>
    <t>Coach #4</t>
  </si>
  <si>
    <t>Coach #5</t>
  </si>
  <si>
    <t>Payment</t>
  </si>
  <si>
    <t>Projected Uniform/Apparel Cost</t>
  </si>
  <si>
    <t>Uniform/Apparel Item #1</t>
  </si>
  <si>
    <t>Uniform/Apparel Item #2</t>
  </si>
  <si>
    <t>Uniform/Apparel Item #3</t>
  </si>
  <si>
    <t>Uniform/Apparel Item #4</t>
  </si>
  <si>
    <t>Uniform/Apparel Item #5</t>
  </si>
  <si>
    <t xml:space="preserve"> Item Description (i.e. away jerseys)</t>
  </si>
  <si>
    <t xml:space="preserve">Coach Name </t>
  </si>
  <si>
    <t>Facility Expense</t>
  </si>
  <si>
    <t>League/Association Dues</t>
  </si>
  <si>
    <t>League Name</t>
  </si>
  <si>
    <t>Payment Amount</t>
  </si>
  <si>
    <t>Projected Home Competition Cost</t>
  </si>
  <si>
    <t>Home Competition #1</t>
  </si>
  <si>
    <t>Home Competition #2</t>
  </si>
  <si>
    <t>Home Competition #3</t>
  </si>
  <si>
    <t>Home Competition #4</t>
  </si>
  <si>
    <t>Home Competition #5</t>
  </si>
  <si>
    <t>Home Competition #6</t>
  </si>
  <si>
    <t>Athletic Trainer ($30-40/hour)</t>
  </si>
  <si>
    <t>Hosting Fee Cost (if applicable)</t>
  </si>
  <si>
    <t>Officials Cost (if applicable)</t>
  </si>
  <si>
    <t>Entry Fee (if applicable)</t>
  </si>
  <si>
    <t>Lodging</t>
  </si>
  <si>
    <t>Projected Away Competition Cost</t>
  </si>
  <si>
    <t>Away Competition Costs</t>
  </si>
  <si>
    <t>Away Competition #1</t>
  </si>
  <si>
    <t>Away Competition #2</t>
  </si>
  <si>
    <t>Away Competition #3</t>
  </si>
  <si>
    <t>Away Competition #4</t>
  </si>
  <si>
    <t>Away Competition #5</t>
  </si>
  <si>
    <t>Away Competition #6</t>
  </si>
  <si>
    <t>Home Competition Costs</t>
  </si>
  <si>
    <t>TOTAL EXPENSES</t>
  </si>
  <si>
    <t xml:space="preserve"> Item Description </t>
  </si>
  <si>
    <t>Fundraiser</t>
  </si>
  <si>
    <t>Fundraiser #1</t>
  </si>
  <si>
    <t>Fundraiser #2</t>
  </si>
  <si>
    <t>Fundraiser #3</t>
  </si>
  <si>
    <t>Fundraiser #4</t>
  </si>
  <si>
    <t>Fundraiser #5</t>
  </si>
  <si>
    <t># of Members</t>
  </si>
  <si>
    <t>Anticipated Fundraiser Revenue</t>
  </si>
  <si>
    <t>Anticipated Dues Revenue</t>
  </si>
  <si>
    <t>Sposorship #1</t>
  </si>
  <si>
    <t>Sposorship #2</t>
  </si>
  <si>
    <t>Sposorship #3</t>
  </si>
  <si>
    <t>Sposorship #4</t>
  </si>
  <si>
    <t>Sposorship #5</t>
  </si>
  <si>
    <t>Anticipated Sponsorship Revenue</t>
  </si>
  <si>
    <t>Projected Amount</t>
  </si>
  <si>
    <t>Projected Amount Raised</t>
  </si>
  <si>
    <t>Anticipated Donation Revenue</t>
  </si>
  <si>
    <t>TOTAL REVENUE</t>
  </si>
  <si>
    <t>Donation #1</t>
  </si>
  <si>
    <t>Donation #2</t>
  </si>
  <si>
    <t>Donation #3</t>
  </si>
  <si>
    <t>Donation #4</t>
  </si>
  <si>
    <t>Donation #5</t>
  </si>
  <si>
    <t>Category</t>
  </si>
  <si>
    <t>Membership Type 1</t>
  </si>
  <si>
    <t>Membership Type 2</t>
  </si>
  <si>
    <t>Membership Type 3</t>
  </si>
  <si>
    <t>Membership Type 4</t>
  </si>
  <si>
    <t>Item Description</t>
  </si>
  <si>
    <r>
      <t>Rental Vehicle Expenses</t>
    </r>
    <r>
      <rPr>
        <i/>
        <sz val="11"/>
        <rFont val="Calibri"/>
        <family val="2"/>
        <scheme val="minor"/>
      </rPr>
      <t xml:space="preserve"> ($85 per vehicle daily)</t>
    </r>
    <r>
      <rPr>
        <b/>
        <i/>
        <sz val="11"/>
        <rFont val="Calibri"/>
        <family val="2"/>
        <scheme val="minor"/>
      </rPr>
      <t xml:space="preserve"> or Personal Vehicle Mileage</t>
    </r>
    <r>
      <rPr>
        <i/>
        <sz val="11"/>
        <rFont val="Calibri"/>
        <family val="2"/>
        <scheme val="minor"/>
      </rPr>
      <t xml:space="preserve"> ($0.17 *total round trip miles per vehicle)</t>
    </r>
  </si>
  <si>
    <t>If this is a negative number; we recommend increasing dues, expanding fundrasing/sponsorship</t>
  </si>
  <si>
    <r>
      <t xml:space="preserve">Please complete the information listed below to forecast the club's budget for the upcoming year. Please use the already inputted numbers as example data to know how to complete each section. Remove or type over the sample numbers once ready to type in the club's budget forecast information for each section. The completed information is to provide the club a breakdown of its anticipated finances for the year. This form will serve as a resource to the club's full funding forecast. This form is not a proposal for supplemental funding. Supplmental funding will be allocated to the club by the Club Sports Staff primarily based off compliance points earned, competitions attended, organization, completion of program expectations, and membership base. Please look at the club's expenses in each category from the previous year(s) to make projections in order to complete the form. Please note, not all of the listed categories are NOT eligible to be covered within the club's supplemental funding. For the expenses that do qualify, the requests for supplemental funding use must be pre-approved by the Club Sports Staff to be processed. Clubs must have supplemental funding available to be reimbursed. </t>
    </r>
    <r>
      <rPr>
        <b/>
        <u/>
        <sz val="11"/>
        <rFont val="Calibri"/>
        <family val="2"/>
        <scheme val="minor"/>
      </rPr>
      <t>All of the categories listed below may NOT be applicable to your club. IF not applicable put in "0" for those fields.</t>
    </r>
  </si>
  <si>
    <t xml:space="preserve">Purchase Date </t>
  </si>
  <si>
    <t>Funding Source</t>
  </si>
  <si>
    <t>Unit Replace Cost</t>
  </si>
  <si>
    <t>Condition</t>
  </si>
  <si>
    <t>Total Value</t>
  </si>
  <si>
    <t>Off-Campus</t>
  </si>
  <si>
    <t>Both</t>
  </si>
  <si>
    <t>Inventory Form</t>
  </si>
  <si>
    <t>Funding Sources</t>
  </si>
  <si>
    <t>University Funds</t>
  </si>
  <si>
    <t>Uniform</t>
  </si>
  <si>
    <t>Miscellaneous</t>
  </si>
  <si>
    <t>Good</t>
  </si>
  <si>
    <t>Fair</t>
  </si>
  <si>
    <t>Poor</t>
  </si>
  <si>
    <t>Missing</t>
  </si>
  <si>
    <t>Fall 2021</t>
  </si>
  <si>
    <t>Underwater Knitting Needles</t>
  </si>
  <si>
    <t>2 small, 2 medium, 2 large, 2 XL, 2 XXL</t>
  </si>
  <si>
    <r>
      <t xml:space="preserve">Please complete the information listed below to update the club's inventory for the upcoming year. Please use the already inputted numbers as example data to know how to complete each section. Remove or type over the sample numbers once ready to update the inventory. This will be used to update our departmental inventory, as well as provide us with the information needed to estimate replacement costs in case of emergency.  </t>
    </r>
    <r>
      <rPr>
        <b/>
        <u/>
        <sz val="11"/>
        <rFont val="Calibri"/>
        <family val="2"/>
        <scheme val="minor"/>
      </rPr>
      <t>All of the categories listed below may NOT be applicable to your club. IF not applicable put in "0" for those fields.</t>
    </r>
  </si>
  <si>
    <t>Total Value of all Inventory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</si>
</sst>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0_);[Red]\(0\)"/>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name val="Calibri"/>
      <family val="2"/>
      <scheme val="minor"/>
    </font>
    <font>
      <b/>
      <i/>
      <sz val="11"/>
      <name val="Calibri"/>
      <family val="2"/>
      <scheme val="minor"/>
    </font>
    <font>
      <sz val="11"/>
      <name val="Calibri"/>
      <family val="2"/>
      <scheme val="minor"/>
    </font>
    <font>
      <i/>
      <sz val="11"/>
      <color rgb="FFFF0000"/>
      <name val="Calibri"/>
      <family val="2"/>
      <scheme val="minor"/>
    </font>
    <font>
      <sz val="8"/>
      <name val="Calibri"/>
      <family val="2"/>
      <scheme val="minor"/>
    </font>
    <font>
      <b/>
      <i/>
      <sz val="12"/>
      <name val="Calibri"/>
      <family val="2"/>
      <scheme val="minor"/>
    </font>
    <font>
      <b/>
      <i/>
      <sz val="18"/>
      <name val="Calibri"/>
      <family val="2"/>
      <scheme val="minor"/>
    </font>
    <font>
      <b/>
      <u/>
      <sz val="11"/>
      <name val="Calibri"/>
      <family val="2"/>
      <scheme val="minor"/>
    </font>
    <font>
      <i/>
      <sz val="11"/>
      <name val="Calibri"/>
      <family val="2"/>
      <scheme val="minor"/>
    </font>
    <font>
      <b/>
      <i/>
      <sz val="14"/>
      <name val="Calibri"/>
      <family val="2"/>
      <scheme val="minor"/>
    </font>
    <font>
      <b/>
      <sz val="11"/>
      <color theme="1"/>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theme="1"/>
        <bgColor indexed="64"/>
      </patternFill>
    </fill>
    <fill>
      <patternFill patternType="lightUp">
        <fgColor theme="1" tint="0.499984740745262"/>
        <bgColor auto="1"/>
      </patternFill>
    </fill>
    <fill>
      <patternFill patternType="solid">
        <fgColor theme="7"/>
        <bgColor indexed="64"/>
      </patternFill>
    </fill>
  </fills>
  <borders count="7">
    <border>
      <left/>
      <right/>
      <top/>
      <bottom/>
      <diagonal/>
    </border>
    <border>
      <left/>
      <right/>
      <top/>
      <bottom style="dashDotDot">
        <color auto="1"/>
      </bottom>
      <diagonal/>
    </border>
    <border>
      <left/>
      <right/>
      <top/>
      <bottom style="medium">
        <color indexed="64"/>
      </bottom>
      <diagonal/>
    </border>
    <border>
      <left/>
      <right/>
      <top style="dashDotDot">
        <color auto="1"/>
      </top>
      <bottom style="double">
        <color auto="1"/>
      </bottom>
      <diagonal/>
    </border>
    <border>
      <left/>
      <right/>
      <top style="dashDotDot">
        <color auto="1"/>
      </top>
      <bottom style="medium">
        <color auto="1"/>
      </bottom>
      <diagonal/>
    </border>
    <border>
      <left/>
      <right/>
      <top style="medium">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25">
    <xf numFmtId="0" fontId="0" fillId="0" borderId="0" xfId="0"/>
    <xf numFmtId="164" fontId="4" fillId="3" borderId="0" xfId="0" applyNumberFormat="1" applyFont="1" applyFill="1" applyAlignment="1" applyProtection="1">
      <alignment horizontal="center" vertical="top"/>
    </xf>
    <xf numFmtId="0" fontId="5" fillId="0" borderId="0" xfId="0" applyFont="1" applyProtection="1"/>
    <xf numFmtId="164" fontId="5" fillId="0" borderId="0" xfId="0" applyNumberFormat="1" applyFont="1" applyAlignment="1" applyProtection="1">
      <alignment horizontal="center" wrapText="1"/>
    </xf>
    <xf numFmtId="164" fontId="5" fillId="0" borderId="0" xfId="0" applyNumberFormat="1" applyFont="1" applyAlignment="1" applyProtection="1">
      <alignment horizontal="center"/>
    </xf>
    <xf numFmtId="44" fontId="5" fillId="0" borderId="0" xfId="1" applyNumberFormat="1" applyFont="1" applyAlignment="1" applyProtection="1">
      <alignment horizontal="center"/>
    </xf>
    <xf numFmtId="8" fontId="5" fillId="0" borderId="0" xfId="0" applyNumberFormat="1" applyFont="1" applyAlignment="1" applyProtection="1">
      <alignment wrapText="1"/>
    </xf>
    <xf numFmtId="8" fontId="6" fillId="0" borderId="0" xfId="0" applyNumberFormat="1" applyFont="1" applyAlignment="1" applyProtection="1">
      <alignment wrapText="1"/>
    </xf>
    <xf numFmtId="0" fontId="3" fillId="0" borderId="0" xfId="0" applyFont="1" applyAlignment="1" applyProtection="1">
      <alignment vertical="top" wrapText="1"/>
    </xf>
    <xf numFmtId="0" fontId="4" fillId="0" borderId="0" xfId="0" applyFont="1" applyAlignment="1" applyProtection="1">
      <alignment horizontal="left" vertical="top"/>
    </xf>
    <xf numFmtId="164" fontId="4" fillId="0" borderId="0" xfId="0" applyNumberFormat="1" applyFont="1" applyAlignment="1" applyProtection="1">
      <alignment horizontal="center" vertical="top" wrapText="1"/>
    </xf>
    <xf numFmtId="164" fontId="4" fillId="0" borderId="0" xfId="0" applyNumberFormat="1" applyFont="1" applyAlignment="1" applyProtection="1">
      <alignment horizontal="center" vertical="top"/>
    </xf>
    <xf numFmtId="8" fontId="4" fillId="0" borderId="0" xfId="0" applyNumberFormat="1" applyFont="1" applyAlignment="1" applyProtection="1">
      <alignment horizontal="center" vertical="top" wrapText="1"/>
    </xf>
    <xf numFmtId="0" fontId="8" fillId="0" borderId="1" xfId="0" applyFont="1" applyBorder="1" applyAlignment="1" applyProtection="1">
      <alignment horizontal="right"/>
    </xf>
    <xf numFmtId="0" fontId="4" fillId="0" borderId="1" xfId="0" applyFont="1" applyBorder="1" applyAlignment="1" applyProtection="1">
      <alignment horizontal="right"/>
    </xf>
    <xf numFmtId="164" fontId="4" fillId="0" borderId="1" xfId="0" applyNumberFormat="1" applyFont="1" applyBorder="1" applyAlignment="1" applyProtection="1">
      <alignment horizontal="right"/>
    </xf>
    <xf numFmtId="8" fontId="5" fillId="0" borderId="1" xfId="0" applyNumberFormat="1" applyFont="1" applyBorder="1" applyAlignment="1" applyProtection="1">
      <alignment wrapText="1"/>
    </xf>
    <xf numFmtId="164" fontId="5" fillId="3" borderId="0" xfId="0" applyNumberFormat="1" applyFont="1" applyFill="1" applyAlignment="1" applyProtection="1">
      <alignment horizontal="center"/>
    </xf>
    <xf numFmtId="164" fontId="4" fillId="3" borderId="0" xfId="0" applyNumberFormat="1" applyFont="1" applyFill="1" applyAlignment="1" applyProtection="1">
      <alignment horizontal="center" vertical="top" wrapText="1"/>
    </xf>
    <xf numFmtId="164" fontId="5" fillId="3" borderId="0" xfId="0" applyNumberFormat="1" applyFont="1" applyFill="1" applyAlignment="1" applyProtection="1">
      <alignment horizontal="center" wrapText="1"/>
    </xf>
    <xf numFmtId="164" fontId="2" fillId="3" borderId="0" xfId="0" applyNumberFormat="1" applyFont="1" applyFill="1" applyAlignment="1" applyProtection="1">
      <alignment horizontal="center" wrapText="1"/>
    </xf>
    <xf numFmtId="8" fontId="4" fillId="0" borderId="1" xfId="0" applyNumberFormat="1" applyFont="1" applyBorder="1" applyAlignment="1" applyProtection="1">
      <alignment wrapText="1"/>
    </xf>
    <xf numFmtId="8" fontId="5" fillId="3" borderId="0" xfId="0" applyNumberFormat="1" applyFont="1" applyFill="1" applyAlignment="1" applyProtection="1">
      <alignment horizontal="center"/>
    </xf>
    <xf numFmtId="8" fontId="4" fillId="0" borderId="1" xfId="0" applyNumberFormat="1" applyFont="1" applyBorder="1" applyAlignment="1" applyProtection="1">
      <alignment horizontal="right"/>
    </xf>
    <xf numFmtId="0" fontId="3" fillId="0" borderId="0" xfId="0" applyFont="1" applyAlignment="1" applyProtection="1">
      <alignment vertical="top"/>
    </xf>
    <xf numFmtId="0" fontId="8" fillId="0" borderId="2" xfId="0" applyFont="1" applyBorder="1" applyAlignment="1" applyProtection="1">
      <alignment horizontal="right"/>
    </xf>
    <xf numFmtId="8" fontId="5" fillId="0" borderId="2" xfId="0" applyNumberFormat="1" applyFont="1" applyBorder="1" applyAlignment="1" applyProtection="1">
      <alignment wrapText="1"/>
    </xf>
    <xf numFmtId="164" fontId="3" fillId="0" borderId="0" xfId="0" applyNumberFormat="1" applyFont="1" applyAlignment="1" applyProtection="1">
      <alignment horizontal="center" wrapText="1"/>
    </xf>
    <xf numFmtId="44" fontId="5" fillId="0" borderId="0" xfId="0" applyNumberFormat="1" applyFont="1" applyAlignment="1" applyProtection="1">
      <alignment horizontal="center"/>
    </xf>
    <xf numFmtId="8" fontId="4" fillId="0" borderId="1" xfId="0" applyNumberFormat="1" applyFont="1" applyBorder="1" applyAlignment="1" applyProtection="1">
      <alignment horizontal="center" vertical="top" wrapText="1"/>
    </xf>
    <xf numFmtId="164" fontId="4" fillId="0" borderId="0" xfId="0" applyNumberFormat="1" applyFont="1" applyAlignment="1" applyProtection="1">
      <alignment horizontal="center" wrapText="1"/>
    </xf>
    <xf numFmtId="164" fontId="4" fillId="3" borderId="0" xfId="0" applyNumberFormat="1" applyFont="1" applyFill="1" applyAlignment="1" applyProtection="1">
      <alignment horizontal="right" vertical="top"/>
    </xf>
    <xf numFmtId="0" fontId="8" fillId="0" borderId="3" xfId="0" applyFont="1" applyBorder="1" applyAlignment="1" applyProtection="1">
      <alignment horizontal="right"/>
    </xf>
    <xf numFmtId="8" fontId="5" fillId="0" borderId="3" xfId="0" applyNumberFormat="1" applyFont="1" applyBorder="1" applyAlignment="1" applyProtection="1">
      <alignment wrapText="1"/>
    </xf>
    <xf numFmtId="8" fontId="5" fillId="0" borderId="1" xfId="0" applyNumberFormat="1" applyFont="1" applyBorder="1" applyAlignment="1" applyProtection="1">
      <alignment horizontal="center" wrapText="1"/>
    </xf>
    <xf numFmtId="8" fontId="4" fillId="0" borderId="2" xfId="0" applyNumberFormat="1" applyFont="1" applyBorder="1" applyAlignment="1" applyProtection="1">
      <alignment horizontal="right"/>
    </xf>
    <xf numFmtId="0" fontId="4" fillId="4" borderId="3" xfId="0" applyFont="1" applyFill="1" applyBorder="1" applyAlignment="1" applyProtection="1">
      <alignment horizontal="right"/>
    </xf>
    <xf numFmtId="164" fontId="4" fillId="4" borderId="3" xfId="0" applyNumberFormat="1" applyFont="1" applyFill="1" applyBorder="1" applyAlignment="1" applyProtection="1">
      <alignment horizontal="center" wrapText="1"/>
    </xf>
    <xf numFmtId="164" fontId="5" fillId="4" borderId="3" xfId="0" applyNumberFormat="1" applyFont="1" applyFill="1" applyBorder="1" applyAlignment="1" applyProtection="1">
      <alignment horizontal="center" wrapText="1"/>
    </xf>
    <xf numFmtId="0" fontId="4" fillId="4" borderId="4" xfId="0" applyFont="1" applyFill="1" applyBorder="1" applyAlignment="1" applyProtection="1">
      <alignment horizontal="right"/>
    </xf>
    <xf numFmtId="164" fontId="4" fillId="4" borderId="4" xfId="0" applyNumberFormat="1" applyFont="1" applyFill="1" applyBorder="1" applyAlignment="1" applyProtection="1">
      <alignment horizontal="center" wrapText="1"/>
    </xf>
    <xf numFmtId="164" fontId="5" fillId="4" borderId="4" xfId="0" applyNumberFormat="1" applyFont="1" applyFill="1" applyBorder="1" applyAlignment="1" applyProtection="1">
      <alignment horizontal="center" wrapText="1"/>
    </xf>
    <xf numFmtId="0" fontId="0" fillId="0" borderId="0" xfId="0" applyProtection="1"/>
    <xf numFmtId="0" fontId="4" fillId="2" borderId="0" xfId="0" applyFont="1" applyFill="1" applyAlignment="1" applyProtection="1"/>
    <xf numFmtId="0" fontId="0" fillId="0" borderId="0" xfId="0" applyAlignment="1" applyProtection="1">
      <alignment horizontal="left"/>
    </xf>
    <xf numFmtId="0" fontId="5" fillId="0" borderId="0" xfId="0" applyFont="1" applyAlignment="1" applyProtection="1">
      <alignment horizontal="left"/>
    </xf>
    <xf numFmtId="0" fontId="4" fillId="0" borderId="0" xfId="0" applyFont="1" applyProtection="1"/>
    <xf numFmtId="0" fontId="5" fillId="0" borderId="2" xfId="0" applyFont="1" applyBorder="1" applyAlignment="1" applyProtection="1">
      <alignment horizontal="left"/>
    </xf>
    <xf numFmtId="164" fontId="5" fillId="0" borderId="2" xfId="0" applyNumberFormat="1" applyFont="1" applyBorder="1" applyAlignment="1" applyProtection="1">
      <alignment horizontal="center"/>
    </xf>
    <xf numFmtId="0" fontId="5" fillId="0" borderId="0" xfId="0" applyFont="1" applyAlignment="1" applyProtection="1">
      <alignment vertical="top"/>
    </xf>
    <xf numFmtId="44" fontId="5" fillId="0" borderId="0" xfId="1" applyFont="1" applyAlignment="1" applyProtection="1">
      <alignment horizontal="center"/>
    </xf>
    <xf numFmtId="0" fontId="7" fillId="0" borderId="0" xfId="0" applyFont="1" applyProtection="1"/>
    <xf numFmtId="164" fontId="4" fillId="0" borderId="1" xfId="0" applyNumberFormat="1" applyFont="1" applyFill="1" applyBorder="1" applyAlignment="1" applyProtection="1">
      <alignment horizontal="right"/>
    </xf>
    <xf numFmtId="164" fontId="4" fillId="0" borderId="0" xfId="0" applyNumberFormat="1" applyFont="1" applyFill="1" applyAlignment="1" applyProtection="1">
      <alignment horizontal="center" vertical="top" wrapText="1"/>
    </xf>
    <xf numFmtId="8" fontId="4" fillId="0" borderId="3" xfId="0" applyNumberFormat="1" applyFont="1" applyFill="1" applyBorder="1" applyAlignment="1" applyProtection="1">
      <alignment horizontal="right"/>
    </xf>
    <xf numFmtId="44" fontId="5" fillId="0" borderId="0" xfId="0" applyNumberFormat="1" applyFont="1" applyFill="1" applyAlignment="1" applyProtection="1">
      <alignment horizontal="right" vertical="top"/>
    </xf>
    <xf numFmtId="164" fontId="4" fillId="0" borderId="1" xfId="0" applyNumberFormat="1" applyFont="1" applyFill="1" applyBorder="1" applyAlignment="1" applyProtection="1">
      <alignment horizontal="center" vertical="top" wrapText="1"/>
    </xf>
    <xf numFmtId="164" fontId="5" fillId="0" borderId="1" xfId="0" applyNumberFormat="1" applyFont="1" applyFill="1" applyBorder="1" applyAlignment="1" applyProtection="1">
      <alignment horizontal="center" wrapText="1"/>
    </xf>
    <xf numFmtId="8" fontId="4" fillId="0" borderId="1" xfId="0" applyNumberFormat="1" applyFont="1" applyFill="1" applyBorder="1" applyAlignment="1" applyProtection="1">
      <alignment horizontal="right" vertical="top"/>
    </xf>
    <xf numFmtId="164" fontId="4" fillId="0" borderId="1" xfId="0" applyNumberFormat="1" applyFont="1" applyFill="1" applyBorder="1" applyAlignment="1" applyProtection="1">
      <alignment horizontal="center" wrapText="1"/>
    </xf>
    <xf numFmtId="44" fontId="5" fillId="0" borderId="0" xfId="0" applyNumberFormat="1" applyFont="1" applyFill="1" applyAlignment="1" applyProtection="1">
      <alignment horizontal="center"/>
    </xf>
    <xf numFmtId="0" fontId="12" fillId="0" borderId="0" xfId="0" applyFont="1" applyAlignment="1" applyProtection="1">
      <alignment horizontal="right"/>
    </xf>
    <xf numFmtId="0" fontId="4" fillId="4" borderId="5" xfId="0" applyFont="1" applyFill="1" applyBorder="1" applyAlignment="1" applyProtection="1">
      <alignment horizontal="right"/>
    </xf>
    <xf numFmtId="164" fontId="4" fillId="4" borderId="5" xfId="0" applyNumberFormat="1" applyFont="1" applyFill="1" applyBorder="1" applyAlignment="1" applyProtection="1">
      <alignment horizontal="center" wrapText="1"/>
    </xf>
    <xf numFmtId="164" fontId="5" fillId="4" borderId="5" xfId="0" applyNumberFormat="1" applyFont="1" applyFill="1" applyBorder="1" applyAlignment="1" applyProtection="1">
      <alignment horizontal="center" wrapText="1"/>
    </xf>
    <xf numFmtId="8" fontId="4" fillId="0" borderId="0" xfId="0" applyNumberFormat="1" applyFont="1" applyFill="1" applyAlignment="1" applyProtection="1">
      <alignment horizontal="right"/>
    </xf>
    <xf numFmtId="0" fontId="5" fillId="0" borderId="0" xfId="0" applyFont="1" applyProtection="1">
      <protection locked="0"/>
    </xf>
    <xf numFmtId="0" fontId="5" fillId="0" borderId="0" xfId="0" applyFont="1" applyAlignment="1" applyProtection="1">
      <alignment wrapText="1"/>
      <protection locked="0"/>
    </xf>
    <xf numFmtId="164" fontId="5" fillId="0" borderId="0" xfId="0" applyNumberFormat="1" applyFont="1" applyAlignment="1" applyProtection="1">
      <alignment horizontal="center" wrapText="1"/>
      <protection locked="0"/>
    </xf>
    <xf numFmtId="164" fontId="5" fillId="0" borderId="0" xfId="0" applyNumberFormat="1" applyFont="1" applyAlignment="1" applyProtection="1">
      <alignment horizontal="center"/>
      <protection locked="0"/>
    </xf>
    <xf numFmtId="164" fontId="5" fillId="0" borderId="0" xfId="0" applyNumberFormat="1" applyFont="1" applyFill="1" applyAlignment="1" applyProtection="1">
      <alignment horizontal="center" wrapText="1"/>
      <protection locked="0"/>
    </xf>
    <xf numFmtId="0" fontId="2" fillId="0" borderId="0" xfId="0" applyFont="1" applyAlignment="1" applyProtection="1">
      <alignment wrapText="1"/>
      <protection locked="0"/>
    </xf>
    <xf numFmtId="164" fontId="2" fillId="0" borderId="0" xfId="0" applyNumberFormat="1" applyFont="1" applyAlignment="1" applyProtection="1">
      <alignment horizontal="center" wrapText="1"/>
      <protection locked="0"/>
    </xf>
    <xf numFmtId="164" fontId="2" fillId="0" borderId="0" xfId="0" applyNumberFormat="1" applyFont="1" applyAlignment="1" applyProtection="1">
      <alignment horizontal="center"/>
      <protection locked="0"/>
    </xf>
    <xf numFmtId="0" fontId="7" fillId="0" borderId="0" xfId="0" applyFont="1" applyProtection="1">
      <protection locked="0"/>
    </xf>
    <xf numFmtId="8" fontId="5" fillId="0" borderId="0" xfId="0" applyNumberFormat="1" applyFont="1" applyAlignment="1" applyProtection="1">
      <alignment wrapText="1"/>
      <protection locked="0"/>
    </xf>
    <xf numFmtId="8" fontId="6" fillId="0" borderId="0" xfId="0" applyNumberFormat="1" applyFont="1" applyAlignment="1" applyProtection="1">
      <alignment wrapText="1"/>
      <protection locked="0"/>
    </xf>
    <xf numFmtId="8" fontId="2" fillId="0" borderId="0" xfId="0" applyNumberFormat="1" applyFont="1" applyAlignment="1" applyProtection="1">
      <alignment wrapText="1"/>
      <protection locked="0"/>
    </xf>
    <xf numFmtId="164" fontId="5" fillId="0" borderId="0" xfId="0" applyNumberFormat="1" applyFont="1" applyFill="1" applyAlignment="1" applyProtection="1">
      <alignment horizontal="center"/>
      <protection locked="0"/>
    </xf>
    <xf numFmtId="8" fontId="4" fillId="0" borderId="0" xfId="0" applyNumberFormat="1" applyFont="1" applyBorder="1" applyAlignment="1" applyProtection="1">
      <alignment wrapText="1"/>
      <protection locked="0"/>
    </xf>
    <xf numFmtId="8" fontId="5" fillId="0" borderId="0" xfId="0" applyNumberFormat="1" applyFont="1" applyFill="1" applyAlignment="1" applyProtection="1">
      <alignment horizontal="center"/>
      <protection locked="0"/>
    </xf>
    <xf numFmtId="8" fontId="5" fillId="0" borderId="0" xfId="0" applyNumberFormat="1" applyFont="1" applyAlignment="1" applyProtection="1">
      <alignment horizontal="center"/>
      <protection locked="0"/>
    </xf>
    <xf numFmtId="8" fontId="5" fillId="0" borderId="0" xfId="0" applyNumberFormat="1" applyFont="1" applyAlignment="1" applyProtection="1">
      <alignment horizontal="center" wrapText="1"/>
      <protection locked="0"/>
    </xf>
    <xf numFmtId="8" fontId="5" fillId="0" borderId="0" xfId="0" applyNumberFormat="1" applyFont="1" applyFill="1" applyAlignment="1" applyProtection="1">
      <alignment horizontal="center" wrapText="1"/>
      <protection locked="0"/>
    </xf>
    <xf numFmtId="8" fontId="2" fillId="0" borderId="0" xfId="0" applyNumberFormat="1" applyFont="1" applyAlignment="1" applyProtection="1">
      <alignment horizontal="center" wrapText="1"/>
      <protection locked="0"/>
    </xf>
    <xf numFmtId="8" fontId="2" fillId="0" borderId="0" xfId="0" applyNumberFormat="1" applyFont="1" applyAlignment="1" applyProtection="1">
      <alignment horizontal="center"/>
      <protection locked="0"/>
    </xf>
    <xf numFmtId="8" fontId="5" fillId="0" borderId="0" xfId="0" applyNumberFormat="1" applyFont="1" applyBorder="1" applyAlignment="1" applyProtection="1">
      <alignment wrapText="1"/>
      <protection locked="0"/>
    </xf>
    <xf numFmtId="0" fontId="5" fillId="0" borderId="0" xfId="0" applyFont="1" applyAlignment="1" applyProtection="1">
      <alignment vertical="top" wrapText="1"/>
      <protection locked="0"/>
    </xf>
    <xf numFmtId="0" fontId="5" fillId="0" borderId="0" xfId="0" applyFont="1" applyAlignment="1" applyProtection="1">
      <alignment horizontal="left" vertical="top"/>
      <protection locked="0"/>
    </xf>
    <xf numFmtId="164" fontId="5" fillId="0" borderId="0" xfId="0" applyNumberFormat="1" applyFont="1" applyFill="1" applyAlignment="1" applyProtection="1">
      <alignment horizontal="center" vertical="top" wrapText="1"/>
      <protection locked="0"/>
    </xf>
    <xf numFmtId="0" fontId="5" fillId="0" borderId="0" xfId="0" applyFont="1" applyAlignment="1" applyProtection="1">
      <alignment vertical="top"/>
      <protection locked="0"/>
    </xf>
    <xf numFmtId="8" fontId="4" fillId="0" borderId="0" xfId="0" applyNumberFormat="1" applyFont="1" applyAlignment="1" applyProtection="1">
      <alignment horizontal="center" vertical="top" wrapText="1"/>
      <protection locked="0"/>
    </xf>
    <xf numFmtId="0" fontId="5" fillId="0" borderId="0" xfId="0" applyFont="1" applyFill="1" applyAlignment="1" applyProtection="1">
      <alignment wrapText="1"/>
      <protection locked="0"/>
    </xf>
    <xf numFmtId="164" fontId="5" fillId="3" borderId="0" xfId="0" applyNumberFormat="1" applyFont="1" applyFill="1" applyAlignment="1" applyProtection="1">
      <alignment horizontal="center" wrapText="1"/>
      <protection locked="0"/>
    </xf>
    <xf numFmtId="8" fontId="5" fillId="2" borderId="0" xfId="0" applyNumberFormat="1" applyFont="1" applyFill="1" applyAlignment="1" applyProtection="1">
      <alignment wrapText="1"/>
    </xf>
    <xf numFmtId="44" fontId="4" fillId="0" borderId="1" xfId="0" applyNumberFormat="1" applyFont="1" applyBorder="1" applyAlignment="1" applyProtection="1">
      <alignment horizontal="right"/>
    </xf>
    <xf numFmtId="0" fontId="13" fillId="0" borderId="0" xfId="0" applyFont="1"/>
    <xf numFmtId="0" fontId="5" fillId="0" borderId="0" xfId="0" applyFont="1" applyBorder="1" applyAlignment="1" applyProtection="1">
      <alignment horizontal="left"/>
    </xf>
    <xf numFmtId="164" fontId="5" fillId="0" borderId="0" xfId="0" applyNumberFormat="1" applyFont="1" applyBorder="1" applyAlignment="1" applyProtection="1">
      <alignment horizontal="center"/>
    </xf>
    <xf numFmtId="0" fontId="13" fillId="5" borderId="6" xfId="0" applyFont="1" applyFill="1" applyBorder="1" applyAlignment="1">
      <alignment horizontal="left" wrapText="1"/>
    </xf>
    <xf numFmtId="0" fontId="13" fillId="5" borderId="6" xfId="0" applyFont="1" applyFill="1" applyBorder="1" applyAlignment="1">
      <alignment wrapText="1"/>
    </xf>
    <xf numFmtId="38" fontId="13" fillId="5" borderId="6" xfId="0" applyNumberFormat="1" applyFont="1" applyFill="1" applyBorder="1" applyAlignment="1">
      <alignment wrapText="1"/>
    </xf>
    <xf numFmtId="8" fontId="13" fillId="5" borderId="6" xfId="0" applyNumberFormat="1" applyFont="1" applyFill="1" applyBorder="1" applyAlignment="1">
      <alignment wrapText="1"/>
    </xf>
    <xf numFmtId="0" fontId="5" fillId="0" borderId="6" xfId="0" applyFont="1" applyFill="1" applyBorder="1" applyAlignment="1" applyProtection="1">
      <alignment vertical="top"/>
      <protection locked="0"/>
    </xf>
    <xf numFmtId="8" fontId="0" fillId="0" borderId="6" xfId="0" applyNumberFormat="1" applyBorder="1"/>
    <xf numFmtId="164" fontId="5" fillId="0" borderId="6" xfId="0" applyNumberFormat="1" applyFont="1" applyFill="1" applyBorder="1" applyAlignment="1" applyProtection="1">
      <alignment horizontal="center" vertical="top" wrapText="1"/>
      <protection locked="0"/>
    </xf>
    <xf numFmtId="8" fontId="5" fillId="0" borderId="6" xfId="0" applyNumberFormat="1" applyFont="1" applyFill="1" applyBorder="1" applyAlignment="1" applyProtection="1">
      <alignment horizontal="center" vertical="top" wrapText="1"/>
      <protection locked="0"/>
    </xf>
    <xf numFmtId="164" fontId="5" fillId="0" borderId="6" xfId="0" applyNumberFormat="1" applyFont="1" applyFill="1" applyBorder="1" applyAlignment="1" applyProtection="1">
      <alignment horizontal="center" vertical="top"/>
      <protection locked="0"/>
    </xf>
    <xf numFmtId="44" fontId="5" fillId="0" borderId="6" xfId="1" applyFont="1" applyFill="1" applyBorder="1" applyAlignment="1" applyProtection="1">
      <alignment horizontal="center" vertical="top"/>
      <protection locked="0"/>
    </xf>
    <xf numFmtId="0" fontId="5" fillId="0" borderId="6" xfId="0" applyFont="1" applyFill="1" applyBorder="1" applyAlignment="1" applyProtection="1">
      <alignment horizontal="center" vertical="top" wrapText="1"/>
      <protection locked="0"/>
    </xf>
    <xf numFmtId="0" fontId="5" fillId="0" borderId="6" xfId="0" applyFont="1" applyFill="1" applyBorder="1" applyAlignment="1" applyProtection="1">
      <alignment horizontal="center" vertical="top"/>
      <protection locked="0"/>
    </xf>
    <xf numFmtId="0" fontId="9" fillId="0" borderId="0" xfId="0" applyFont="1" applyAlignment="1" applyProtection="1">
      <alignment horizontal="center"/>
    </xf>
    <xf numFmtId="0" fontId="5" fillId="0" borderId="0" xfId="0" applyFont="1" applyAlignment="1" applyProtection="1">
      <alignment horizontal="center"/>
    </xf>
    <xf numFmtId="0" fontId="5" fillId="2" borderId="0" xfId="0" applyFont="1" applyFill="1" applyAlignment="1" applyProtection="1">
      <alignment horizontal="left" vertical="center" wrapText="1"/>
    </xf>
    <xf numFmtId="0" fontId="5" fillId="2" borderId="0" xfId="0" applyFont="1" applyFill="1" applyAlignment="1" applyProtection="1">
      <alignment horizontal="center" vertical="center" wrapText="1"/>
    </xf>
    <xf numFmtId="0" fontId="4" fillId="2" borderId="0" xfId="0" applyFont="1" applyFill="1" applyAlignment="1" applyProtection="1">
      <alignment horizontal="center"/>
    </xf>
    <xf numFmtId="0" fontId="5" fillId="0" borderId="0" xfId="0"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top"/>
      <protection locked="0"/>
    </xf>
    <xf numFmtId="164" fontId="5" fillId="0" borderId="0" xfId="0" applyNumberFormat="1" applyFont="1" applyFill="1" applyBorder="1" applyAlignment="1" applyProtection="1">
      <alignment horizontal="center" vertical="top" wrapText="1"/>
      <protection locked="0"/>
    </xf>
    <xf numFmtId="164" fontId="5" fillId="0" borderId="0" xfId="0" applyNumberFormat="1" applyFont="1" applyFill="1" applyBorder="1" applyAlignment="1" applyProtection="1">
      <alignment horizontal="center" vertical="top"/>
      <protection locked="0"/>
    </xf>
    <xf numFmtId="44" fontId="5" fillId="0" borderId="0" xfId="1" applyFont="1" applyFill="1" applyBorder="1" applyAlignment="1" applyProtection="1">
      <alignment horizontal="center" vertical="top"/>
      <protection locked="0"/>
    </xf>
    <xf numFmtId="8" fontId="5" fillId="0" borderId="0" xfId="0" applyNumberFormat="1" applyFont="1" applyFill="1" applyBorder="1" applyAlignment="1" applyProtection="1">
      <alignment horizontal="center" vertical="top" wrapText="1"/>
      <protection locked="0"/>
    </xf>
    <xf numFmtId="8" fontId="0" fillId="0" borderId="0" xfId="0" applyNumberFormat="1" applyBorder="1"/>
    <xf numFmtId="0" fontId="5" fillId="0" borderId="0" xfId="0" applyFont="1" applyFill="1" applyBorder="1" applyAlignment="1" applyProtection="1">
      <alignment vertical="top"/>
      <protection locked="0"/>
    </xf>
    <xf numFmtId="44" fontId="3" fillId="0" borderId="0" xfId="1" applyFont="1" applyFill="1" applyBorder="1" applyAlignment="1" applyProtection="1">
      <alignment horizontal="center" vertical="top"/>
      <protection locked="0"/>
    </xf>
  </cellXfs>
  <cellStyles count="2">
    <cellStyle name="Currency" xfId="1" builtinId="4"/>
    <cellStyle name="Normal" xfId="0" builtinId="0"/>
  </cellStyles>
  <dxfs count="18">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color rgb="FF9C0006"/>
      </font>
      <fill>
        <patternFill>
          <bgColor rgb="FFFFC7CE"/>
        </patternFill>
      </fill>
    </dxf>
    <dxf>
      <alignment textRotation="0" wrapText="1" indent="0" justifyLastLine="0" shrinkToFit="0" readingOrder="0"/>
      <protection locked="1" hidden="0"/>
    </dxf>
    <dxf>
      <font>
        <b/>
        <i/>
        <strike val="0"/>
        <condense val="0"/>
        <extend val="0"/>
        <outline val="0"/>
        <shadow val="0"/>
        <u val="none"/>
        <vertAlign val="baseline"/>
        <sz val="11"/>
        <color auto="1"/>
        <name val="Calibri"/>
        <scheme val="minor"/>
      </font>
      <numFmt numFmtId="164" formatCode="0_);[Red]\(0\)"/>
      <fill>
        <patternFill patternType="none">
          <fgColor indexed="64"/>
          <bgColor auto="1"/>
        </patternFill>
      </fill>
      <alignment horizontal="center" textRotation="0" indent="0" justifyLastLine="0" shrinkToFit="0" readingOrder="0"/>
      <protection locked="1" hidden="0"/>
    </dxf>
    <dxf>
      <font>
        <b val="0"/>
        <i val="0"/>
        <strike val="0"/>
        <condense val="0"/>
        <extend val="0"/>
        <outline val="0"/>
        <shadow val="0"/>
        <u val="none"/>
        <vertAlign val="baseline"/>
        <sz val="11"/>
        <color auto="1"/>
        <name val="Calibri"/>
        <scheme val="minor"/>
      </font>
      <numFmt numFmtId="164" formatCode="0_);[Red]\(0\)"/>
      <alignment horizontal="center" vertical="bottom" textRotation="0" wrapText="1" indent="0" justifyLastLine="0" shrinkToFit="0" readingOrder="0"/>
      <protection locked="1" hidden="0"/>
    </dxf>
    <dxf>
      <font>
        <strike val="0"/>
        <outline val="0"/>
        <shadow val="0"/>
        <u val="none"/>
        <vertAlign val="baseline"/>
        <color auto="1"/>
        <name val="Calibri"/>
        <scheme val="minor"/>
      </font>
      <numFmt numFmtId="164" formatCode="0_);[Red]\(0\)"/>
      <fill>
        <patternFill patternType="none">
          <fgColor indexed="64"/>
          <bgColor auto="1"/>
        </patternFill>
      </fill>
      <alignment horizontal="center" textRotation="0" wrapText="1" indent="0" justifyLastLine="0" shrinkToFit="0" readingOrder="0"/>
      <protection locked="1" hidden="0"/>
    </dxf>
    <dxf>
      <font>
        <strike val="0"/>
        <outline val="0"/>
        <shadow val="0"/>
        <u val="none"/>
        <vertAlign val="baseline"/>
        <color auto="1"/>
        <name val="Calibri"/>
        <scheme val="minor"/>
      </font>
      <protection locked="1" hidden="0"/>
    </dxf>
    <dxf>
      <font>
        <strike val="0"/>
        <outline val="0"/>
        <shadow val="0"/>
        <u val="none"/>
        <vertAlign val="baseline"/>
        <color auto="1"/>
        <name val="Calibri"/>
        <scheme val="minor"/>
      </font>
      <protection locked="1" hidden="0"/>
    </dxf>
    <dxf>
      <font>
        <strike val="0"/>
        <outline val="0"/>
        <shadow val="0"/>
        <u val="none"/>
        <vertAlign val="baseline"/>
        <color auto="1"/>
        <name val="Calibri"/>
        <scheme val="none"/>
      </font>
      <numFmt numFmtId="12" formatCode="&quot;$&quot;#,##0.00_);[Red]\(&quot;$&quot;#,##0.00\)"/>
      <protection locked="1" hidden="0"/>
    </dxf>
    <dxf>
      <font>
        <b/>
        <i/>
        <strike val="0"/>
        <condense val="0"/>
        <extend val="0"/>
        <outline val="0"/>
        <shadow val="0"/>
        <u val="none"/>
        <vertAlign val="baseline"/>
        <sz val="11"/>
        <color auto="1"/>
        <name val="Calibri"/>
        <scheme val="minor"/>
      </font>
      <numFmt numFmtId="12" formatCode="&quot;$&quot;#,##0.00_);[Red]\(&quot;$&quot;#,##0.00\)"/>
      <fill>
        <patternFill patternType="solid">
          <fgColor indexed="64"/>
          <bgColor theme="0" tint="-0.14999847407452621"/>
        </patternFill>
      </fill>
      <alignment horizontal="center" vertical="top"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l-recs-goalie\RecTrac_Miscellaneous_Income_Re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l-recs-goalie\Business_Affairs\Director\calander_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l-recs-goalie\professional_staff\HR-Full_Time_Staff\Search_and_Screen\Staff_History_Appt_Budget_Dat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l-recs-goalie\Facility_Support\10-11\10-11_Facility_Support_YTD_STMTS_EO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pivot)"/>
      <sheetName val="All Misc Inc"/>
      <sheetName val="Mktg-SEV only"/>
      <sheetName val="GL Conversion"/>
    </sheetNames>
    <sheetDataSet>
      <sheetData sheetId="0"/>
      <sheetData sheetId="1"/>
      <sheetData sheetId="2"/>
      <sheetData sheetId="3">
        <row r="1">
          <cell r="V1" t="str">
            <v>First day of Reporting Month</v>
          </cell>
          <cell r="W1" t="str">
            <v>Month</v>
          </cell>
          <cell r="X1" t="str">
            <v>FY</v>
          </cell>
        </row>
        <row r="2">
          <cell r="A2" t="str">
            <v>GL Code</v>
          </cell>
          <cell r="B2" t="str">
            <v>Description</v>
          </cell>
          <cell r="C2" t="str">
            <v>Account</v>
          </cell>
          <cell r="D2" t="str">
            <v>Dept.</v>
          </cell>
          <cell r="E2" t="str">
            <v>Fund</v>
          </cell>
          <cell r="F2" t="str">
            <v>Account</v>
          </cell>
          <cell r="G2" t="str">
            <v>Department</v>
          </cell>
          <cell r="H2" t="str">
            <v>Fund</v>
          </cell>
          <cell r="I2" t="str">
            <v>Cost Center</v>
          </cell>
          <cell r="J2" t="str">
            <v>Account/Sub</v>
          </cell>
          <cell r="K2" t="str">
            <v>Object</v>
          </cell>
          <cell r="L2" t="str">
            <v>FIS Sub-Object</v>
          </cell>
          <cell r="M2" t="str">
            <v>Name</v>
          </cell>
          <cell r="V2">
            <v>38899</v>
          </cell>
          <cell r="W2" t="str">
            <v>01-JUL</v>
          </cell>
          <cell r="X2" t="str">
            <v>FY 2007</v>
          </cell>
        </row>
        <row r="3">
          <cell r="A3">
            <v>104010</v>
          </cell>
          <cell r="B3" t="str">
            <v>RECSPORT STUDENT MEMBERSHIPS</v>
          </cell>
          <cell r="C3" t="str">
            <v>70-104010</v>
          </cell>
          <cell r="D3">
            <v>10</v>
          </cell>
          <cell r="E3">
            <v>70</v>
          </cell>
          <cell r="F3" t="str">
            <v>2346316/1500/STU</v>
          </cell>
          <cell r="G3" t="str">
            <v>16</v>
          </cell>
          <cell r="H3">
            <v>0</v>
          </cell>
          <cell r="I3" t="str">
            <v>Member</v>
          </cell>
          <cell r="J3">
            <v>2346316</v>
          </cell>
          <cell r="K3">
            <v>1500</v>
          </cell>
          <cell r="L3" t="str">
            <v>STU</v>
          </cell>
          <cell r="M3" t="str">
            <v>Student Memberships</v>
          </cell>
          <cell r="V3">
            <v>38930</v>
          </cell>
          <cell r="W3" t="str">
            <v>02-AUG</v>
          </cell>
          <cell r="X3" t="str">
            <v>FY 2007</v>
          </cell>
        </row>
        <row r="4">
          <cell r="A4">
            <v>104020</v>
          </cell>
          <cell r="B4" t="str">
            <v>RECSPORT FACULTY/STAFF MEMBERSHIPS</v>
          </cell>
          <cell r="C4" t="str">
            <v>70-104020</v>
          </cell>
          <cell r="D4">
            <v>10</v>
          </cell>
          <cell r="E4">
            <v>70</v>
          </cell>
          <cell r="F4" t="str">
            <v>2346316/1500/FSF</v>
          </cell>
          <cell r="G4" t="str">
            <v>16</v>
          </cell>
          <cell r="H4">
            <v>0</v>
          </cell>
          <cell r="I4" t="str">
            <v>Member</v>
          </cell>
          <cell r="J4">
            <v>2346316</v>
          </cell>
          <cell r="K4">
            <v>1500</v>
          </cell>
          <cell r="L4" t="str">
            <v>FSF</v>
          </cell>
          <cell r="M4" t="str">
            <v>F/S Full Memberships</v>
          </cell>
          <cell r="V4">
            <v>38961</v>
          </cell>
          <cell r="W4" t="str">
            <v>03-SEP</v>
          </cell>
          <cell r="X4" t="str">
            <v>FY 2007</v>
          </cell>
        </row>
        <row r="5">
          <cell r="A5">
            <v>104040</v>
          </cell>
          <cell r="B5" t="str">
            <v>RECSPORT PUBLIC MEMBERSHIPS</v>
          </cell>
          <cell r="C5" t="str">
            <v>70-104040</v>
          </cell>
          <cell r="D5">
            <v>10</v>
          </cell>
          <cell r="E5">
            <v>70</v>
          </cell>
          <cell r="F5" t="str">
            <v>2346316/1500/PUB</v>
          </cell>
          <cell r="G5" t="str">
            <v>16</v>
          </cell>
          <cell r="H5">
            <v>0</v>
          </cell>
          <cell r="I5" t="str">
            <v>Member</v>
          </cell>
          <cell r="J5">
            <v>2346316</v>
          </cell>
          <cell r="K5">
            <v>1500</v>
          </cell>
          <cell r="L5" t="str">
            <v>PUB</v>
          </cell>
          <cell r="M5" t="str">
            <v>Public Memberships</v>
          </cell>
          <cell r="V5">
            <v>38991</v>
          </cell>
          <cell r="W5" t="str">
            <v>04-OCT</v>
          </cell>
          <cell r="X5" t="str">
            <v>FY 2007</v>
          </cell>
        </row>
        <row r="6">
          <cell r="A6">
            <v>104120</v>
          </cell>
          <cell r="B6" t="str">
            <v>HPER FACULTY/STAFF MEMBERSHIPS</v>
          </cell>
          <cell r="C6" t="str">
            <v>70-104120</v>
          </cell>
          <cell r="D6">
            <v>10</v>
          </cell>
          <cell r="E6">
            <v>70</v>
          </cell>
          <cell r="F6" t="str">
            <v>2346316/1500/FSH</v>
          </cell>
          <cell r="G6" t="str">
            <v>16</v>
          </cell>
          <cell r="H6">
            <v>0</v>
          </cell>
          <cell r="I6" t="str">
            <v>Member</v>
          </cell>
          <cell r="J6">
            <v>2346316</v>
          </cell>
          <cell r="K6">
            <v>1500</v>
          </cell>
          <cell r="L6" t="str">
            <v>FSH</v>
          </cell>
          <cell r="M6" t="str">
            <v>F/S HPER Memberships</v>
          </cell>
          <cell r="V6">
            <v>39022</v>
          </cell>
          <cell r="W6" t="str">
            <v>05-NOV</v>
          </cell>
          <cell r="X6" t="str">
            <v>FY 2007</v>
          </cell>
        </row>
        <row r="7">
          <cell r="A7">
            <v>150200</v>
          </cell>
          <cell r="B7" t="str">
            <v>PARKING BOOTH RECEIPTS</v>
          </cell>
          <cell r="C7" t="str">
            <v>70-150200</v>
          </cell>
          <cell r="D7">
            <v>15</v>
          </cell>
          <cell r="E7">
            <v>70</v>
          </cell>
          <cell r="F7" t="str">
            <v>2346319/1500/PAR</v>
          </cell>
          <cell r="G7" t="str">
            <v>19</v>
          </cell>
          <cell r="H7">
            <v>0</v>
          </cell>
          <cell r="I7" t="str">
            <v>Parking</v>
          </cell>
          <cell r="J7">
            <v>2346319</v>
          </cell>
          <cell r="K7">
            <v>1500</v>
          </cell>
          <cell r="L7" t="str">
            <v>PAR</v>
          </cell>
          <cell r="M7" t="str">
            <v>Parking Booth Receipts</v>
          </cell>
          <cell r="V7">
            <v>39052</v>
          </cell>
          <cell r="W7" t="str">
            <v>06-DEC</v>
          </cell>
          <cell r="X7" t="str">
            <v>FY 2007</v>
          </cell>
        </row>
        <row r="8">
          <cell r="A8">
            <v>150201</v>
          </cell>
          <cell r="B8" t="str">
            <v>IU PARKING PERMIT SALES</v>
          </cell>
          <cell r="C8" t="str">
            <v>70-150201</v>
          </cell>
          <cell r="D8">
            <v>15</v>
          </cell>
          <cell r="E8">
            <v>70</v>
          </cell>
          <cell r="F8" t="str">
            <v>2346319/1500/PER</v>
          </cell>
          <cell r="G8" t="str">
            <v>19</v>
          </cell>
          <cell r="H8">
            <v>0</v>
          </cell>
          <cell r="I8" t="str">
            <v>Parking</v>
          </cell>
          <cell r="J8">
            <v>2346319</v>
          </cell>
          <cell r="K8">
            <v>1500</v>
          </cell>
          <cell r="L8" t="str">
            <v>PER</v>
          </cell>
          <cell r="M8" t="str">
            <v>Parking Permit Sales</v>
          </cell>
          <cell r="V8">
            <v>39083</v>
          </cell>
          <cell r="W8" t="str">
            <v>07-JAN</v>
          </cell>
          <cell r="X8" t="str">
            <v>FY 2007</v>
          </cell>
        </row>
        <row r="9">
          <cell r="A9">
            <v>200000</v>
          </cell>
          <cell r="B9" t="str">
            <v>EXPRESS DAY PASS</v>
          </cell>
          <cell r="C9" t="str">
            <v>70-200000</v>
          </cell>
          <cell r="D9">
            <v>20</v>
          </cell>
          <cell r="E9">
            <v>70</v>
          </cell>
          <cell r="F9" t="str">
            <v>2346335/1500/</v>
          </cell>
          <cell r="G9" t="str">
            <v>35</v>
          </cell>
          <cell r="H9">
            <v>0</v>
          </cell>
          <cell r="I9" t="str">
            <v>Informal</v>
          </cell>
          <cell r="J9">
            <v>2346335</v>
          </cell>
          <cell r="K9">
            <v>1500</v>
          </cell>
          <cell r="L9">
            <v>0</v>
          </cell>
          <cell r="M9" t="str">
            <v>Express Day Pass</v>
          </cell>
          <cell r="V9">
            <v>39114</v>
          </cell>
          <cell r="W9" t="str">
            <v>08-FEB</v>
          </cell>
          <cell r="X9" t="str">
            <v>FY 2007</v>
          </cell>
        </row>
        <row r="10">
          <cell r="A10">
            <v>200100</v>
          </cell>
          <cell r="B10" t="str">
            <v>DAILY PASS - HPER</v>
          </cell>
          <cell r="C10" t="str">
            <v>70-200100</v>
          </cell>
          <cell r="D10">
            <v>20</v>
          </cell>
          <cell r="E10">
            <v>70</v>
          </cell>
          <cell r="F10" t="str">
            <v>2346335/1500/HPR</v>
          </cell>
          <cell r="G10" t="str">
            <v>35</v>
          </cell>
          <cell r="H10">
            <v>0</v>
          </cell>
          <cell r="I10" t="str">
            <v>Informal</v>
          </cell>
          <cell r="J10">
            <v>2346335</v>
          </cell>
          <cell r="K10">
            <v>1500</v>
          </cell>
          <cell r="L10" t="str">
            <v>HPR</v>
          </cell>
          <cell r="M10" t="str">
            <v>HPER Day Pass</v>
          </cell>
          <cell r="V10">
            <v>39142</v>
          </cell>
          <cell r="W10" t="str">
            <v>09-MAR</v>
          </cell>
          <cell r="X10" t="str">
            <v>FY 2007</v>
          </cell>
        </row>
        <row r="11">
          <cell r="A11">
            <v>200200</v>
          </cell>
          <cell r="B11" t="str">
            <v>DAILY PASS - SRSC</v>
          </cell>
          <cell r="C11" t="str">
            <v>70-200200</v>
          </cell>
          <cell r="D11">
            <v>20</v>
          </cell>
          <cell r="E11">
            <v>70</v>
          </cell>
          <cell r="F11" t="str">
            <v>2346335/1500/SRS</v>
          </cell>
          <cell r="G11" t="str">
            <v>35</v>
          </cell>
          <cell r="H11">
            <v>0</v>
          </cell>
          <cell r="I11" t="str">
            <v>Informal</v>
          </cell>
          <cell r="J11">
            <v>2346335</v>
          </cell>
          <cell r="K11">
            <v>1500</v>
          </cell>
          <cell r="L11" t="str">
            <v>SRS</v>
          </cell>
          <cell r="M11" t="str">
            <v>SRSC Day Pass</v>
          </cell>
          <cell r="V11">
            <v>39173</v>
          </cell>
          <cell r="W11" t="str">
            <v>10-APR</v>
          </cell>
          <cell r="X11" t="str">
            <v>FY 2007</v>
          </cell>
        </row>
        <row r="12">
          <cell r="A12">
            <v>300000</v>
          </cell>
          <cell r="B12" t="str">
            <v>MIND/BODY FEES</v>
          </cell>
          <cell r="C12" t="str">
            <v>70-300000</v>
          </cell>
          <cell r="D12">
            <v>30</v>
          </cell>
          <cell r="E12">
            <v>70</v>
          </cell>
          <cell r="F12" t="str">
            <v>2346341/2036/1500/</v>
          </cell>
          <cell r="G12" t="str">
            <v>36</v>
          </cell>
          <cell r="H12">
            <v>0</v>
          </cell>
          <cell r="I12" t="str">
            <v>Fitness</v>
          </cell>
          <cell r="J12" t="str">
            <v>2346341/2036</v>
          </cell>
          <cell r="K12">
            <v>1500</v>
          </cell>
          <cell r="L12">
            <v>0</v>
          </cell>
          <cell r="M12">
            <v>0</v>
          </cell>
          <cell r="V12">
            <v>39203</v>
          </cell>
          <cell r="W12" t="str">
            <v>11-MAY</v>
          </cell>
          <cell r="X12" t="str">
            <v>FY 2007</v>
          </cell>
        </row>
        <row r="13">
          <cell r="A13">
            <v>304000</v>
          </cell>
          <cell r="B13" t="str">
            <v>CycleFit Fees</v>
          </cell>
          <cell r="C13" t="str">
            <v>70-304000</v>
          </cell>
          <cell r="D13">
            <v>30</v>
          </cell>
          <cell r="E13">
            <v>70</v>
          </cell>
          <cell r="F13" t="str">
            <v>2346341/3688/1500/</v>
          </cell>
          <cell r="G13" t="str">
            <v>88</v>
          </cell>
          <cell r="H13">
            <v>0</v>
          </cell>
          <cell r="I13">
            <v>0</v>
          </cell>
          <cell r="J13" t="str">
            <v>2346341/3688</v>
          </cell>
          <cell r="K13">
            <v>1500</v>
          </cell>
          <cell r="L13">
            <v>0</v>
          </cell>
          <cell r="M13">
            <v>0</v>
          </cell>
          <cell r="V13">
            <v>39234</v>
          </cell>
          <cell r="W13" t="str">
            <v>12-JUN</v>
          </cell>
          <cell r="X13" t="str">
            <v>FY 2007</v>
          </cell>
        </row>
        <row r="14">
          <cell r="A14">
            <v>304001</v>
          </cell>
          <cell r="B14" t="str">
            <v>Circuit Training Fees</v>
          </cell>
          <cell r="C14" t="str">
            <v>70-304001</v>
          </cell>
          <cell r="D14">
            <v>30</v>
          </cell>
          <cell r="E14">
            <v>70</v>
          </cell>
          <cell r="F14" t="str">
            <v>2346341/3975/1500/</v>
          </cell>
          <cell r="G14" t="str">
            <v>75</v>
          </cell>
          <cell r="H14">
            <v>0</v>
          </cell>
          <cell r="I14">
            <v>0</v>
          </cell>
          <cell r="J14" t="str">
            <v>2346341/3975</v>
          </cell>
          <cell r="K14">
            <v>1500</v>
          </cell>
          <cell r="L14">
            <v>0</v>
          </cell>
          <cell r="M14">
            <v>0</v>
          </cell>
          <cell r="V14">
            <v>39262</v>
          </cell>
          <cell r="W14" t="str">
            <v>01-JUL</v>
          </cell>
          <cell r="X14" t="str">
            <v>FY 2008</v>
          </cell>
        </row>
        <row r="15">
          <cell r="A15">
            <v>310000</v>
          </cell>
          <cell r="B15" t="str">
            <v>PERSONAL TRAINING</v>
          </cell>
          <cell r="C15" t="str">
            <v>70-310000</v>
          </cell>
          <cell r="D15">
            <v>31</v>
          </cell>
          <cell r="E15">
            <v>70</v>
          </cell>
          <cell r="F15" t="str">
            <v>2346344/1500/PT</v>
          </cell>
          <cell r="G15" t="str">
            <v>44</v>
          </cell>
          <cell r="H15">
            <v>0</v>
          </cell>
          <cell r="I15" t="str">
            <v>Fitness</v>
          </cell>
          <cell r="J15">
            <v>2346344</v>
          </cell>
          <cell r="K15">
            <v>1500</v>
          </cell>
          <cell r="L15" t="str">
            <v>PT</v>
          </cell>
          <cell r="M15" t="str">
            <v>Personal Training</v>
          </cell>
          <cell r="V15">
            <v>39293</v>
          </cell>
          <cell r="W15" t="str">
            <v>02-AUG</v>
          </cell>
          <cell r="X15" t="str">
            <v>FY 2008</v>
          </cell>
        </row>
        <row r="16">
          <cell r="A16">
            <v>310001</v>
          </cell>
          <cell r="B16" t="str">
            <v>PERSONAL TRAINNG EQUIPMENT SALES</v>
          </cell>
          <cell r="C16" t="str">
            <v>70-310001</v>
          </cell>
          <cell r="D16">
            <v>31</v>
          </cell>
          <cell r="E16">
            <v>70</v>
          </cell>
          <cell r="F16" t="str">
            <v>2346344/1500/EQ</v>
          </cell>
          <cell r="G16" t="str">
            <v>44</v>
          </cell>
          <cell r="H16">
            <v>0</v>
          </cell>
          <cell r="I16" t="str">
            <v>Fitness</v>
          </cell>
          <cell r="J16">
            <v>2346344</v>
          </cell>
          <cell r="K16">
            <v>1500</v>
          </cell>
          <cell r="L16" t="str">
            <v>EQ</v>
          </cell>
          <cell r="M16" t="str">
            <v>Personal Training Equipment</v>
          </cell>
          <cell r="V16">
            <v>39323</v>
          </cell>
          <cell r="W16" t="str">
            <v>03-SEP</v>
          </cell>
          <cell r="X16" t="str">
            <v>FY 2008</v>
          </cell>
        </row>
        <row r="17">
          <cell r="A17">
            <v>320000</v>
          </cell>
          <cell r="B17" t="str">
            <v>Wellness Fees</v>
          </cell>
          <cell r="C17" t="str">
            <v>70-320000</v>
          </cell>
          <cell r="D17">
            <v>32</v>
          </cell>
          <cell r="E17">
            <v>70</v>
          </cell>
          <cell r="F17" t="str">
            <v>2346346/1500/</v>
          </cell>
          <cell r="G17" t="str">
            <v>46</v>
          </cell>
          <cell r="H17">
            <v>0</v>
          </cell>
          <cell r="I17" t="str">
            <v>Fitness</v>
          </cell>
          <cell r="J17">
            <v>2346346</v>
          </cell>
          <cell r="K17">
            <v>1500</v>
          </cell>
          <cell r="L17">
            <v>0</v>
          </cell>
          <cell r="M17" t="str">
            <v>Wellness Fees</v>
          </cell>
          <cell r="V17">
            <v>39352</v>
          </cell>
          <cell r="W17" t="str">
            <v>04-OCT</v>
          </cell>
          <cell r="X17" t="str">
            <v>FY 2008</v>
          </cell>
        </row>
        <row r="18">
          <cell r="A18">
            <v>320009</v>
          </cell>
          <cell r="B18" t="str">
            <v>Wellness Sponsorship</v>
          </cell>
          <cell r="C18" t="str">
            <v>70-320009</v>
          </cell>
          <cell r="D18">
            <v>32</v>
          </cell>
          <cell r="E18">
            <v>70</v>
          </cell>
          <cell r="F18" t="str">
            <v>2346346/1421</v>
          </cell>
          <cell r="G18">
            <v>46</v>
          </cell>
          <cell r="H18">
            <v>0</v>
          </cell>
          <cell r="I18" t="str">
            <v>Fitness</v>
          </cell>
          <cell r="J18">
            <v>2346346</v>
          </cell>
          <cell r="K18">
            <v>1421</v>
          </cell>
          <cell r="L18">
            <v>0</v>
          </cell>
          <cell r="M18" t="str">
            <v>Wellness Sponsorship</v>
          </cell>
          <cell r="V18">
            <v>39385</v>
          </cell>
          <cell r="W18" t="str">
            <v>05-NOV</v>
          </cell>
          <cell r="X18" t="str">
            <v>FY 2008</v>
          </cell>
        </row>
        <row r="19">
          <cell r="A19">
            <v>330000</v>
          </cell>
          <cell r="B19" t="str">
            <v>Strength and Conditioning Fees</v>
          </cell>
          <cell r="C19" t="str">
            <v>70-330000</v>
          </cell>
          <cell r="D19">
            <v>33</v>
          </cell>
          <cell r="E19">
            <v>70</v>
          </cell>
          <cell r="F19" t="str">
            <v>2346345/INC/1500</v>
          </cell>
          <cell r="G19" t="str">
            <v>45</v>
          </cell>
          <cell r="H19">
            <v>0</v>
          </cell>
          <cell r="I19" t="str">
            <v>Fitness</v>
          </cell>
          <cell r="J19" t="str">
            <v>2346345/INC</v>
          </cell>
          <cell r="K19">
            <v>1500</v>
          </cell>
          <cell r="L19">
            <v>0</v>
          </cell>
          <cell r="M19">
            <v>0</v>
          </cell>
          <cell r="V19">
            <v>39415</v>
          </cell>
          <cell r="W19" t="str">
            <v>06-DEC</v>
          </cell>
          <cell r="X19" t="str">
            <v>FY 2008</v>
          </cell>
        </row>
        <row r="20">
          <cell r="A20">
            <v>400000</v>
          </cell>
          <cell r="B20" t="str">
            <v>SWIM LESSONS - PRIVATE</v>
          </cell>
          <cell r="C20" t="str">
            <v>70-400000</v>
          </cell>
          <cell r="D20">
            <v>40</v>
          </cell>
          <cell r="E20">
            <v>70</v>
          </cell>
          <cell r="F20" t="str">
            <v>2346331/1500/PVT</v>
          </cell>
          <cell r="G20" t="str">
            <v>31</v>
          </cell>
          <cell r="H20">
            <v>0</v>
          </cell>
          <cell r="I20" t="str">
            <v>Aquatics</v>
          </cell>
          <cell r="J20">
            <v>2346331</v>
          </cell>
          <cell r="K20">
            <v>1500</v>
          </cell>
          <cell r="L20" t="str">
            <v>PVT</v>
          </cell>
          <cell r="M20" t="str">
            <v>Private Swim lessons</v>
          </cell>
          <cell r="V20">
            <v>39443</v>
          </cell>
          <cell r="W20" t="str">
            <v>07-JAN</v>
          </cell>
          <cell r="X20" t="str">
            <v>FY 2008</v>
          </cell>
        </row>
        <row r="21">
          <cell r="A21">
            <v>400200</v>
          </cell>
          <cell r="B21" t="str">
            <v>SWIM LESSONS - GROUP</v>
          </cell>
          <cell r="C21" t="str">
            <v>70-400200</v>
          </cell>
          <cell r="D21">
            <v>40</v>
          </cell>
          <cell r="E21">
            <v>70</v>
          </cell>
          <cell r="F21" t="str">
            <v>2346331/1500/GRP</v>
          </cell>
          <cell r="G21" t="str">
            <v>31</v>
          </cell>
          <cell r="H21">
            <v>0</v>
          </cell>
          <cell r="I21" t="str">
            <v>Aquatics</v>
          </cell>
          <cell r="J21">
            <v>2346331</v>
          </cell>
          <cell r="K21">
            <v>1500</v>
          </cell>
          <cell r="L21" t="str">
            <v>GRP</v>
          </cell>
          <cell r="M21" t="str">
            <v>Group Swim Lessons</v>
          </cell>
          <cell r="V21">
            <v>39476</v>
          </cell>
          <cell r="W21" t="str">
            <v>08-FEB</v>
          </cell>
          <cell r="X21" t="str">
            <v>FY 2008</v>
          </cell>
        </row>
        <row r="22">
          <cell r="A22">
            <v>410000</v>
          </cell>
          <cell r="B22" t="str">
            <v>WSI/LIFEGUARD TRAINING</v>
          </cell>
          <cell r="C22" t="str">
            <v>70-410000</v>
          </cell>
          <cell r="D22">
            <v>41</v>
          </cell>
          <cell r="E22">
            <v>70</v>
          </cell>
          <cell r="F22" t="str">
            <v>2346331/1500/WSI</v>
          </cell>
          <cell r="G22" t="str">
            <v>31</v>
          </cell>
          <cell r="H22">
            <v>0</v>
          </cell>
          <cell r="I22" t="str">
            <v>Aquatics</v>
          </cell>
          <cell r="J22">
            <v>2346331</v>
          </cell>
          <cell r="K22">
            <v>1500</v>
          </cell>
          <cell r="L22" t="str">
            <v>WSI</v>
          </cell>
          <cell r="M22" t="str">
            <v>WSI/Lifeguard Training</v>
          </cell>
          <cell r="V22">
            <v>39505</v>
          </cell>
          <cell r="W22" t="str">
            <v>09-MAR</v>
          </cell>
          <cell r="X22" t="str">
            <v>FY 2008</v>
          </cell>
        </row>
        <row r="23">
          <cell r="A23">
            <v>420000</v>
          </cell>
          <cell r="B23" t="str">
            <v>AQUATICS FACILITY RENTAL</v>
          </cell>
          <cell r="C23" t="str">
            <v>70-420000</v>
          </cell>
          <cell r="D23">
            <v>42</v>
          </cell>
          <cell r="E23">
            <v>70</v>
          </cell>
          <cell r="F23" t="str">
            <v>2346330/1500/FAC</v>
          </cell>
          <cell r="G23" t="str">
            <v>30</v>
          </cell>
          <cell r="H23">
            <v>0</v>
          </cell>
          <cell r="I23" t="str">
            <v>Aquatics</v>
          </cell>
          <cell r="J23">
            <v>2346330</v>
          </cell>
          <cell r="K23">
            <v>1500</v>
          </cell>
          <cell r="L23" t="str">
            <v>FAC</v>
          </cell>
          <cell r="M23" t="str">
            <v>Aquatics Excl Use</v>
          </cell>
          <cell r="V23">
            <v>39534</v>
          </cell>
          <cell r="W23" t="str">
            <v>10-APR</v>
          </cell>
          <cell r="X23" t="str">
            <v>FY 2008</v>
          </cell>
        </row>
        <row r="24">
          <cell r="A24">
            <v>420001</v>
          </cell>
          <cell r="B24" t="str">
            <v>AQUATICS FACILITY RENTAL - PERSONNE</v>
          </cell>
          <cell r="C24" t="str">
            <v>70-420001</v>
          </cell>
          <cell r="D24">
            <v>42</v>
          </cell>
          <cell r="E24">
            <v>70</v>
          </cell>
          <cell r="F24" t="str">
            <v>2346330/1500/PER</v>
          </cell>
          <cell r="G24" t="str">
            <v>30</v>
          </cell>
          <cell r="H24">
            <v>0</v>
          </cell>
          <cell r="I24" t="str">
            <v>Aquatics</v>
          </cell>
          <cell r="J24">
            <v>2346330</v>
          </cell>
          <cell r="K24">
            <v>1500</v>
          </cell>
          <cell r="L24" t="str">
            <v>PER</v>
          </cell>
          <cell r="M24" t="str">
            <v>Aquatics Excl Use  -Personnel</v>
          </cell>
          <cell r="V24">
            <v>39566</v>
          </cell>
          <cell r="W24" t="str">
            <v>11-MAY</v>
          </cell>
          <cell r="X24" t="str">
            <v>FY 2008</v>
          </cell>
        </row>
        <row r="25">
          <cell r="A25">
            <v>433250</v>
          </cell>
          <cell r="B25" t="str">
            <v>NATIONAL SWIM MEETS</v>
          </cell>
          <cell r="C25" t="str">
            <v>70-433250</v>
          </cell>
          <cell r="D25">
            <v>43</v>
          </cell>
          <cell r="E25">
            <v>70</v>
          </cell>
          <cell r="F25" t="str">
            <v>2346332/1500/</v>
          </cell>
          <cell r="G25" t="str">
            <v>32</v>
          </cell>
          <cell r="H25">
            <v>0</v>
          </cell>
          <cell r="I25" t="str">
            <v>Aquatics</v>
          </cell>
          <cell r="J25">
            <v>2346332</v>
          </cell>
          <cell r="K25">
            <v>1500</v>
          </cell>
          <cell r="L25">
            <v>0</v>
          </cell>
          <cell r="M25">
            <v>0</v>
          </cell>
          <cell r="V25">
            <v>39596</v>
          </cell>
          <cell r="W25" t="str">
            <v>12-JUN</v>
          </cell>
          <cell r="X25" t="str">
            <v>FY 2008</v>
          </cell>
        </row>
        <row r="26">
          <cell r="A26">
            <v>500000</v>
          </cell>
          <cell r="B26" t="str">
            <v>COMBINATION LOCKS</v>
          </cell>
          <cell r="C26" t="str">
            <v>70-500000</v>
          </cell>
          <cell r="D26">
            <v>50</v>
          </cell>
          <cell r="E26">
            <v>70</v>
          </cell>
          <cell r="F26" t="str">
            <v>2346335/1500/LOK</v>
          </cell>
          <cell r="G26" t="str">
            <v>35</v>
          </cell>
          <cell r="H26">
            <v>0</v>
          </cell>
          <cell r="I26" t="str">
            <v>Informal</v>
          </cell>
          <cell r="J26">
            <v>2346335</v>
          </cell>
          <cell r="K26">
            <v>1500</v>
          </cell>
          <cell r="L26" t="str">
            <v>LOK</v>
          </cell>
          <cell r="M26" t="str">
            <v>Combination Locks</v>
          </cell>
          <cell r="V26">
            <v>39625</v>
          </cell>
          <cell r="W26" t="str">
            <v>01-JUL</v>
          </cell>
          <cell r="X26" t="str">
            <v>FY 2009</v>
          </cell>
        </row>
        <row r="27">
          <cell r="A27">
            <v>500100</v>
          </cell>
          <cell r="B27" t="str">
            <v>HPER Locker Rental</v>
          </cell>
          <cell r="C27" t="str">
            <v>70-500100</v>
          </cell>
          <cell r="D27">
            <v>50</v>
          </cell>
          <cell r="E27">
            <v>70</v>
          </cell>
          <cell r="F27" t="str">
            <v>2346335/1500/LKR</v>
          </cell>
          <cell r="G27" t="str">
            <v>35</v>
          </cell>
          <cell r="H27">
            <v>0</v>
          </cell>
          <cell r="I27" t="str">
            <v>Informal</v>
          </cell>
          <cell r="J27">
            <v>2346335</v>
          </cell>
          <cell r="K27">
            <v>1500</v>
          </cell>
          <cell r="L27" t="str">
            <v>LKR</v>
          </cell>
          <cell r="M27" t="str">
            <v>HPER Locker Rental</v>
          </cell>
          <cell r="V27">
            <v>39657</v>
          </cell>
          <cell r="W27" t="str">
            <v>02-AUG</v>
          </cell>
          <cell r="X27" t="str">
            <v>FY 2009</v>
          </cell>
        </row>
        <row r="28">
          <cell r="A28">
            <v>500200</v>
          </cell>
          <cell r="B28" t="str">
            <v>LOCKER RENTAL</v>
          </cell>
          <cell r="C28" t="str">
            <v>70-500200</v>
          </cell>
          <cell r="D28">
            <v>50</v>
          </cell>
          <cell r="E28">
            <v>70</v>
          </cell>
          <cell r="F28" t="str">
            <v>2346335/1500/LKR</v>
          </cell>
          <cell r="G28" t="str">
            <v>35</v>
          </cell>
          <cell r="H28">
            <v>0</v>
          </cell>
          <cell r="I28" t="str">
            <v>Informal</v>
          </cell>
          <cell r="J28">
            <v>2346335</v>
          </cell>
          <cell r="K28">
            <v>1500</v>
          </cell>
          <cell r="L28" t="str">
            <v>LKR</v>
          </cell>
          <cell r="M28" t="str">
            <v>Locker Rental</v>
          </cell>
          <cell r="V28">
            <v>39687</v>
          </cell>
          <cell r="W28" t="str">
            <v>03-SEP</v>
          </cell>
          <cell r="X28" t="str">
            <v>FY 2009</v>
          </cell>
        </row>
        <row r="29">
          <cell r="A29">
            <v>504010</v>
          </cell>
          <cell r="B29" t="str">
            <v>HPER Key Refunds</v>
          </cell>
          <cell r="C29" t="str">
            <v>70-504010</v>
          </cell>
          <cell r="D29">
            <v>50</v>
          </cell>
          <cell r="E29">
            <v>70</v>
          </cell>
          <cell r="F29" t="str">
            <v>2345060/KEYS/1800/</v>
          </cell>
          <cell r="G29">
            <v>60</v>
          </cell>
          <cell r="H29">
            <v>0</v>
          </cell>
          <cell r="I29" t="str">
            <v>Member</v>
          </cell>
          <cell r="J29" t="str">
            <v>2345060/KEYS</v>
          </cell>
          <cell r="K29">
            <v>1800</v>
          </cell>
          <cell r="L29">
            <v>0</v>
          </cell>
          <cell r="M29" t="str">
            <v>HPER Key Fund</v>
          </cell>
          <cell r="V29">
            <v>39719</v>
          </cell>
          <cell r="W29" t="str">
            <v>04-OCT</v>
          </cell>
          <cell r="X29" t="str">
            <v>FY 2009</v>
          </cell>
        </row>
        <row r="30">
          <cell r="A30">
            <v>510200</v>
          </cell>
          <cell r="B30" t="str">
            <v>TOWEL CARDS</v>
          </cell>
          <cell r="C30" t="str">
            <v>70-510200</v>
          </cell>
          <cell r="D30">
            <v>51</v>
          </cell>
          <cell r="E30">
            <v>70</v>
          </cell>
          <cell r="F30" t="str">
            <v>2346335/1500/TOW</v>
          </cell>
          <cell r="G30" t="str">
            <v>35</v>
          </cell>
          <cell r="H30">
            <v>0</v>
          </cell>
          <cell r="I30" t="str">
            <v>Informal</v>
          </cell>
          <cell r="J30">
            <v>2346335</v>
          </cell>
          <cell r="K30">
            <v>1500</v>
          </cell>
          <cell r="L30" t="str">
            <v>TOW</v>
          </cell>
          <cell r="M30" t="str">
            <v>Towel Rental</v>
          </cell>
          <cell r="V30">
            <v>39750</v>
          </cell>
          <cell r="W30" t="str">
            <v>05-NOV</v>
          </cell>
          <cell r="X30" t="str">
            <v>FY 2009</v>
          </cell>
        </row>
        <row r="31">
          <cell r="A31">
            <v>520000</v>
          </cell>
          <cell r="B31" t="str">
            <v>EQUIPMENT RENTAL/REPLACEMENT</v>
          </cell>
          <cell r="C31" t="str">
            <v>70-520000</v>
          </cell>
          <cell r="D31">
            <v>52</v>
          </cell>
          <cell r="E31">
            <v>70</v>
          </cell>
          <cell r="F31" t="str">
            <v>2346336/1500/EQ</v>
          </cell>
          <cell r="G31" t="str">
            <v>36</v>
          </cell>
          <cell r="H31">
            <v>0</v>
          </cell>
          <cell r="I31" t="str">
            <v>Informal</v>
          </cell>
          <cell r="J31">
            <v>2346336</v>
          </cell>
          <cell r="K31">
            <v>1500</v>
          </cell>
          <cell r="L31" t="str">
            <v>EQ</v>
          </cell>
          <cell r="M31">
            <v>0</v>
          </cell>
          <cell r="V31">
            <v>39776</v>
          </cell>
          <cell r="W31" t="str">
            <v>06-DEC</v>
          </cell>
          <cell r="X31" t="str">
            <v>FY 2009</v>
          </cell>
        </row>
        <row r="32">
          <cell r="A32">
            <v>520002</v>
          </cell>
          <cell r="B32" t="str">
            <v>Unreturned Stripes</v>
          </cell>
          <cell r="C32" t="str">
            <v>70-520002</v>
          </cell>
          <cell r="D32">
            <v>52</v>
          </cell>
          <cell r="E32">
            <v>70</v>
          </cell>
          <cell r="F32" t="str">
            <v>2346360/1500/APP</v>
          </cell>
          <cell r="G32" t="str">
            <v>60</v>
          </cell>
          <cell r="H32">
            <v>0</v>
          </cell>
          <cell r="I32">
            <v>0</v>
          </cell>
          <cell r="J32">
            <v>2346360</v>
          </cell>
          <cell r="K32">
            <v>1500</v>
          </cell>
          <cell r="L32" t="str">
            <v>APP</v>
          </cell>
          <cell r="M32" t="str">
            <v>Unreturned Stripes</v>
          </cell>
          <cell r="V32">
            <v>39811</v>
          </cell>
          <cell r="W32" t="str">
            <v>07-JAN</v>
          </cell>
          <cell r="X32" t="str">
            <v>FY 2009</v>
          </cell>
        </row>
        <row r="33">
          <cell r="A33">
            <v>600020</v>
          </cell>
          <cell r="B33" t="str">
            <v>FACULTY / STAFF GOLF FEES</v>
          </cell>
          <cell r="C33" t="str">
            <v>70-600020</v>
          </cell>
          <cell r="D33">
            <v>60</v>
          </cell>
          <cell r="E33">
            <v>70</v>
          </cell>
          <cell r="F33" t="str">
            <v>2346389/1500/FEE</v>
          </cell>
          <cell r="G33" t="str">
            <v>89</v>
          </cell>
          <cell r="H33">
            <v>0</v>
          </cell>
          <cell r="I33" t="str">
            <v>Intramural</v>
          </cell>
          <cell r="J33">
            <v>2346389</v>
          </cell>
          <cell r="K33">
            <v>1500</v>
          </cell>
          <cell r="L33" t="str">
            <v>FEE</v>
          </cell>
          <cell r="M33" t="str">
            <v>Faculty/Staff Golf Fees</v>
          </cell>
          <cell r="V33">
            <v>39842</v>
          </cell>
          <cell r="W33" t="str">
            <v>08-FEB</v>
          </cell>
          <cell r="X33" t="str">
            <v>FY 2009</v>
          </cell>
        </row>
        <row r="34">
          <cell r="A34">
            <v>600029</v>
          </cell>
          <cell r="B34" t="str">
            <v>FACULTY / STAFF GOLF SPONSORSHIP</v>
          </cell>
          <cell r="C34" t="str">
            <v>70-600029</v>
          </cell>
          <cell r="D34">
            <v>60</v>
          </cell>
          <cell r="E34">
            <v>70</v>
          </cell>
          <cell r="F34" t="str">
            <v>2346389/1421/SPO</v>
          </cell>
          <cell r="G34" t="str">
            <v>89</v>
          </cell>
          <cell r="H34" t="str">
            <v>SPO</v>
          </cell>
          <cell r="I34" t="str">
            <v>Intramural</v>
          </cell>
          <cell r="J34">
            <v>2346389</v>
          </cell>
          <cell r="K34">
            <v>1421</v>
          </cell>
          <cell r="L34" t="str">
            <v>SPO</v>
          </cell>
          <cell r="M34" t="str">
            <v>Faculty/Staff Golf Sponsorship</v>
          </cell>
          <cell r="V34">
            <v>39869</v>
          </cell>
          <cell r="W34" t="str">
            <v>09-MAR</v>
          </cell>
          <cell r="X34" t="str">
            <v>FY 2009</v>
          </cell>
        </row>
        <row r="35">
          <cell r="A35">
            <v>601000</v>
          </cell>
          <cell r="B35" t="str">
            <v>RUN FOR THE ENDZONE - FEES</v>
          </cell>
          <cell r="C35" t="str">
            <v>70-601000</v>
          </cell>
          <cell r="D35">
            <v>60</v>
          </cell>
          <cell r="E35">
            <v>70</v>
          </cell>
          <cell r="F35" t="str">
            <v>2346391/1500/</v>
          </cell>
          <cell r="G35" t="str">
            <v>91</v>
          </cell>
          <cell r="H35">
            <v>0</v>
          </cell>
          <cell r="I35" t="str">
            <v>Spec Ev</v>
          </cell>
          <cell r="J35">
            <v>2346391</v>
          </cell>
          <cell r="K35">
            <v>1500</v>
          </cell>
          <cell r="L35">
            <v>0</v>
          </cell>
          <cell r="M35">
            <v>0</v>
          </cell>
          <cell r="V35">
            <v>39901</v>
          </cell>
          <cell r="W35" t="str">
            <v>10-APR</v>
          </cell>
          <cell r="X35" t="str">
            <v>FY 2009</v>
          </cell>
        </row>
        <row r="36">
          <cell r="A36">
            <v>601009</v>
          </cell>
          <cell r="B36" t="str">
            <v>RUN FOR THE ENDZONE - SPONSORSHIP</v>
          </cell>
          <cell r="C36" t="str">
            <v>70-601009</v>
          </cell>
          <cell r="D36">
            <v>60</v>
          </cell>
          <cell r="E36">
            <v>70</v>
          </cell>
          <cell r="F36" t="str">
            <v>2346391/1421/</v>
          </cell>
          <cell r="G36" t="str">
            <v>91</v>
          </cell>
          <cell r="H36" t="str">
            <v>SPO</v>
          </cell>
          <cell r="I36" t="str">
            <v>Spec Ev</v>
          </cell>
          <cell r="J36">
            <v>2346391</v>
          </cell>
          <cell r="K36">
            <v>1421</v>
          </cell>
          <cell r="L36">
            <v>0</v>
          </cell>
          <cell r="M36">
            <v>0</v>
          </cell>
          <cell r="V36">
            <v>39931</v>
          </cell>
          <cell r="W36" t="str">
            <v>11-MAY</v>
          </cell>
          <cell r="X36" t="str">
            <v>FY 2009</v>
          </cell>
        </row>
        <row r="37">
          <cell r="A37">
            <v>601019</v>
          </cell>
          <cell r="B37" t="str">
            <v>RECFEST SPONSORSHIP</v>
          </cell>
          <cell r="C37" t="str">
            <v>70-601019</v>
          </cell>
          <cell r="D37">
            <v>60</v>
          </cell>
          <cell r="E37">
            <v>70</v>
          </cell>
          <cell r="F37" t="str">
            <v>2346392/1421/</v>
          </cell>
          <cell r="G37" t="str">
            <v>92</v>
          </cell>
          <cell r="H37" t="str">
            <v>SPO</v>
          </cell>
          <cell r="I37" t="str">
            <v>Spec Ev</v>
          </cell>
          <cell r="J37">
            <v>2346392</v>
          </cell>
          <cell r="K37">
            <v>1421</v>
          </cell>
          <cell r="L37">
            <v>0</v>
          </cell>
          <cell r="M37">
            <v>0</v>
          </cell>
          <cell r="V37">
            <v>39959</v>
          </cell>
          <cell r="W37" t="str">
            <v>12-JUN</v>
          </cell>
          <cell r="X37" t="str">
            <v>FY 2009</v>
          </cell>
        </row>
        <row r="38">
          <cell r="A38">
            <v>603009</v>
          </cell>
          <cell r="B38" t="str">
            <v>ORIENTATION SPONSORSHIP</v>
          </cell>
          <cell r="C38" t="str">
            <v>70-603009</v>
          </cell>
          <cell r="D38">
            <v>60</v>
          </cell>
          <cell r="E38">
            <v>70</v>
          </cell>
          <cell r="F38" t="str">
            <v>2349393/1421/</v>
          </cell>
          <cell r="G38" t="str">
            <v>93</v>
          </cell>
          <cell r="H38" t="str">
            <v>SPO</v>
          </cell>
          <cell r="I38" t="str">
            <v>Spec Ev</v>
          </cell>
          <cell r="J38">
            <v>2349393</v>
          </cell>
          <cell r="K38">
            <v>1421</v>
          </cell>
          <cell r="L38">
            <v>0</v>
          </cell>
          <cell r="M38">
            <v>0</v>
          </cell>
          <cell r="V38">
            <v>39988</v>
          </cell>
          <cell r="W38" t="str">
            <v>01-JUL</v>
          </cell>
          <cell r="X38" t="str">
            <v>FY 2010</v>
          </cell>
        </row>
        <row r="39">
          <cell r="A39">
            <v>604209</v>
          </cell>
          <cell r="B39" t="str">
            <v>FAMILY NIGHT SPONSORSHIP</v>
          </cell>
          <cell r="C39" t="str">
            <v>70-604209</v>
          </cell>
          <cell r="D39">
            <v>60</v>
          </cell>
          <cell r="E39">
            <v>70</v>
          </cell>
          <cell r="F39" t="str">
            <v>2346390/1421/</v>
          </cell>
          <cell r="G39" t="str">
            <v>90</v>
          </cell>
          <cell r="H39" t="str">
            <v>SPO</v>
          </cell>
          <cell r="I39" t="str">
            <v>Spec Ev</v>
          </cell>
          <cell r="J39">
            <v>2346390</v>
          </cell>
          <cell r="K39">
            <v>1421</v>
          </cell>
          <cell r="L39">
            <v>0</v>
          </cell>
          <cell r="M39">
            <v>0</v>
          </cell>
          <cell r="V39">
            <v>40023</v>
          </cell>
          <cell r="W39" t="str">
            <v>02-AUG</v>
          </cell>
          <cell r="X39" t="str">
            <v>FY 2010</v>
          </cell>
        </row>
        <row r="40">
          <cell r="A40">
            <v>624000</v>
          </cell>
          <cell r="B40" t="str">
            <v>FACILITY SUPPORT MISC.</v>
          </cell>
          <cell r="C40" t="str">
            <v>70-624000</v>
          </cell>
          <cell r="D40">
            <v>62</v>
          </cell>
          <cell r="E40">
            <v>70</v>
          </cell>
          <cell r="F40" t="str">
            <v>2346321/1800/</v>
          </cell>
          <cell r="G40" t="str">
            <v>21</v>
          </cell>
          <cell r="H40">
            <v>0</v>
          </cell>
          <cell r="I40" t="str">
            <v>Fac Supp</v>
          </cell>
          <cell r="J40">
            <v>2346321</v>
          </cell>
          <cell r="K40">
            <v>1800</v>
          </cell>
          <cell r="L40">
            <v>0</v>
          </cell>
          <cell r="M40">
            <v>0</v>
          </cell>
          <cell r="V40">
            <v>40052</v>
          </cell>
          <cell r="W40" t="str">
            <v>03-SEP</v>
          </cell>
          <cell r="X40" t="str">
            <v>FY 2010</v>
          </cell>
        </row>
        <row r="41">
          <cell r="A41">
            <v>624200</v>
          </cell>
          <cell r="B41" t="str">
            <v>CONCESSIONS / VENDING MACHINES</v>
          </cell>
          <cell r="C41" t="str">
            <v>70-624200</v>
          </cell>
          <cell r="D41">
            <v>62</v>
          </cell>
          <cell r="E41">
            <v>70</v>
          </cell>
          <cell r="F41" t="str">
            <v>2346316/1496/</v>
          </cell>
          <cell r="G41" t="str">
            <v>16</v>
          </cell>
          <cell r="H41">
            <v>0</v>
          </cell>
          <cell r="I41" t="str">
            <v>General</v>
          </cell>
          <cell r="J41">
            <v>2346316</v>
          </cell>
          <cell r="K41">
            <v>1496</v>
          </cell>
          <cell r="L41">
            <v>0</v>
          </cell>
          <cell r="M41" t="str">
            <v>Vending Income</v>
          </cell>
          <cell r="V41">
            <v>40085</v>
          </cell>
          <cell r="W41" t="str">
            <v>04-OCT</v>
          </cell>
          <cell r="X41" t="str">
            <v>FY 2010</v>
          </cell>
        </row>
        <row r="42">
          <cell r="A42">
            <v>624201</v>
          </cell>
          <cell r="B42" t="str">
            <v>RPS Kiosk</v>
          </cell>
          <cell r="C42" t="str">
            <v>70-624201</v>
          </cell>
          <cell r="D42">
            <v>62</v>
          </cell>
          <cell r="E42">
            <v>70</v>
          </cell>
          <cell r="F42" t="str">
            <v>2346336/1800/</v>
          </cell>
          <cell r="G42" t="str">
            <v>36</v>
          </cell>
          <cell r="H42">
            <v>0</v>
          </cell>
          <cell r="I42">
            <v>0</v>
          </cell>
          <cell r="J42">
            <v>2346336</v>
          </cell>
          <cell r="K42">
            <v>1800</v>
          </cell>
          <cell r="L42">
            <v>0</v>
          </cell>
          <cell r="M42" t="str">
            <v>RPS Kiosk Income</v>
          </cell>
          <cell r="V42">
            <v>40115</v>
          </cell>
          <cell r="W42" t="str">
            <v>05-NOV</v>
          </cell>
          <cell r="X42" t="str">
            <v>FY 2010</v>
          </cell>
        </row>
        <row r="43">
          <cell r="A43">
            <v>634010</v>
          </cell>
          <cell r="B43" t="str">
            <v>SPORT EMERGENCY TRAINING</v>
          </cell>
          <cell r="C43" t="str">
            <v>70-634010</v>
          </cell>
          <cell r="D43">
            <v>63</v>
          </cell>
          <cell r="E43">
            <v>70</v>
          </cell>
          <cell r="F43" t="str">
            <v>2346320/1500/</v>
          </cell>
          <cell r="G43" t="str">
            <v>20</v>
          </cell>
          <cell r="H43">
            <v>0</v>
          </cell>
          <cell r="I43" t="str">
            <v>SET</v>
          </cell>
          <cell r="J43">
            <v>2346320</v>
          </cell>
          <cell r="K43">
            <v>1500</v>
          </cell>
          <cell r="L43">
            <v>0</v>
          </cell>
          <cell r="M43">
            <v>0</v>
          </cell>
          <cell r="V43">
            <v>40141</v>
          </cell>
          <cell r="W43" t="str">
            <v>06-DEC</v>
          </cell>
          <cell r="X43" t="str">
            <v>FY 2010</v>
          </cell>
        </row>
        <row r="44">
          <cell r="A44">
            <v>654000</v>
          </cell>
          <cell r="B44" t="str">
            <v>FACILITY RENTAL</v>
          </cell>
          <cell r="C44" t="str">
            <v>70-654000</v>
          </cell>
          <cell r="D44">
            <v>65</v>
          </cell>
          <cell r="E44">
            <v>70</v>
          </cell>
          <cell r="F44" t="str">
            <v>2346336/1500/REN</v>
          </cell>
          <cell r="G44" t="str">
            <v>36</v>
          </cell>
          <cell r="H44">
            <v>0</v>
          </cell>
          <cell r="I44" t="str">
            <v>Rental</v>
          </cell>
          <cell r="J44">
            <v>2346336</v>
          </cell>
          <cell r="K44">
            <v>1500</v>
          </cell>
          <cell r="L44" t="str">
            <v>REN</v>
          </cell>
          <cell r="M44" t="str">
            <v>Facility Use</v>
          </cell>
          <cell r="V44">
            <v>40163</v>
          </cell>
          <cell r="W44" t="str">
            <v>07-JAN</v>
          </cell>
          <cell r="X44" t="str">
            <v>FY 2010</v>
          </cell>
        </row>
        <row r="45">
          <cell r="A45">
            <v>654001</v>
          </cell>
          <cell r="B45" t="str">
            <v>FACILITY RENTAL - PERSONNEL</v>
          </cell>
          <cell r="C45" t="str">
            <v>70-654001</v>
          </cell>
          <cell r="D45">
            <v>65</v>
          </cell>
          <cell r="E45">
            <v>70</v>
          </cell>
          <cell r="F45" t="str">
            <v>2346336/1500/PER</v>
          </cell>
          <cell r="G45" t="str">
            <v>36</v>
          </cell>
          <cell r="H45">
            <v>0</v>
          </cell>
          <cell r="I45" t="str">
            <v>Rental</v>
          </cell>
          <cell r="J45">
            <v>2346336</v>
          </cell>
          <cell r="K45">
            <v>1500</v>
          </cell>
          <cell r="L45" t="str">
            <v>PER</v>
          </cell>
          <cell r="M45" t="str">
            <v>Facilty Use - Personnel</v>
          </cell>
          <cell r="V45">
            <v>40204</v>
          </cell>
          <cell r="W45" t="str">
            <v>08-FEB</v>
          </cell>
          <cell r="X45" t="str">
            <v>FY 2010</v>
          </cell>
        </row>
        <row r="46">
          <cell r="A46">
            <v>654059</v>
          </cell>
          <cell r="B46" t="str">
            <v>FACILITY RENTAL - SPONSORSHIPS</v>
          </cell>
          <cell r="C46" t="str">
            <v>70-654059</v>
          </cell>
          <cell r="D46">
            <v>65</v>
          </cell>
          <cell r="E46">
            <v>70</v>
          </cell>
          <cell r="F46" t="str">
            <v>2346336/1421/SPO</v>
          </cell>
          <cell r="G46" t="str">
            <v>36</v>
          </cell>
          <cell r="H46" t="str">
            <v>SPO</v>
          </cell>
          <cell r="I46" t="str">
            <v>Rental</v>
          </cell>
          <cell r="J46">
            <v>2346336</v>
          </cell>
          <cell r="K46">
            <v>1421</v>
          </cell>
          <cell r="L46" t="str">
            <v>SPO</v>
          </cell>
          <cell r="M46" t="str">
            <v>Facilty USe - Sponsorship</v>
          </cell>
          <cell r="V46">
            <v>40233</v>
          </cell>
          <cell r="W46" t="str">
            <v>09-MAR</v>
          </cell>
          <cell r="X46" t="str">
            <v>FY 2010</v>
          </cell>
        </row>
        <row r="47">
          <cell r="A47">
            <v>704039</v>
          </cell>
          <cell r="B47" t="str">
            <v>Sponsorship-NIRSA Luncheon</v>
          </cell>
          <cell r="C47" t="str">
            <v>70-704039</v>
          </cell>
          <cell r="D47">
            <v>70</v>
          </cell>
          <cell r="E47">
            <v>70</v>
          </cell>
          <cell r="F47" t="str">
            <v>2346313/NIRSA/1421/</v>
          </cell>
          <cell r="G47">
            <v>13</v>
          </cell>
          <cell r="H47">
            <v>0</v>
          </cell>
          <cell r="I47" t="str">
            <v>Marketing</v>
          </cell>
          <cell r="J47" t="str">
            <v>2346313/NIRSA</v>
          </cell>
          <cell r="K47">
            <v>1421</v>
          </cell>
          <cell r="L47">
            <v>0</v>
          </cell>
          <cell r="M47">
            <v>0</v>
          </cell>
          <cell r="V47">
            <v>40266</v>
          </cell>
          <cell r="W47" t="str">
            <v>10-APR</v>
          </cell>
          <cell r="X47" t="str">
            <v>FY 2010</v>
          </cell>
        </row>
        <row r="48">
          <cell r="A48">
            <v>704050</v>
          </cell>
          <cell r="B48" t="str">
            <v>GETAWAY MAGAZINE ADVERTISING</v>
          </cell>
          <cell r="C48" t="str">
            <v>70-704050</v>
          </cell>
          <cell r="D48">
            <v>70</v>
          </cell>
          <cell r="E48">
            <v>70</v>
          </cell>
          <cell r="F48" t="str">
            <v>2346313/1421/MAG</v>
          </cell>
          <cell r="G48" t="str">
            <v>13</v>
          </cell>
          <cell r="H48">
            <v>0</v>
          </cell>
          <cell r="I48" t="str">
            <v>Marketing</v>
          </cell>
          <cell r="J48">
            <v>2346313</v>
          </cell>
          <cell r="K48">
            <v>1421</v>
          </cell>
          <cell r="L48" t="str">
            <v>MAG</v>
          </cell>
          <cell r="M48" t="str">
            <v>Getaway Magazine</v>
          </cell>
          <cell r="V48">
            <v>40295</v>
          </cell>
          <cell r="W48" t="str">
            <v>11-MAY</v>
          </cell>
          <cell r="X48" t="str">
            <v>FY 2010</v>
          </cell>
        </row>
        <row r="49">
          <cell r="A49">
            <v>704051</v>
          </cell>
          <cell r="B49" t="str">
            <v>FACULTY/STAFF CALENDAR ADVERTISING</v>
          </cell>
          <cell r="C49" t="str">
            <v>70-704051</v>
          </cell>
          <cell r="D49">
            <v>70</v>
          </cell>
          <cell r="E49">
            <v>70</v>
          </cell>
          <cell r="F49" t="str">
            <v>2346313/1421/CAL</v>
          </cell>
          <cell r="G49" t="str">
            <v>13</v>
          </cell>
          <cell r="H49">
            <v>0</v>
          </cell>
          <cell r="I49" t="str">
            <v>Marketing</v>
          </cell>
          <cell r="J49">
            <v>2346313</v>
          </cell>
          <cell r="K49">
            <v>1421</v>
          </cell>
          <cell r="L49" t="str">
            <v>CAL</v>
          </cell>
          <cell r="M49" t="str">
            <v>F/S Calendar</v>
          </cell>
          <cell r="V49">
            <v>40324</v>
          </cell>
          <cell r="W49" t="str">
            <v>12-JUN</v>
          </cell>
          <cell r="X49" t="str">
            <v>FY 2010</v>
          </cell>
        </row>
        <row r="50">
          <cell r="A50">
            <v>704052</v>
          </cell>
          <cell r="B50" t="str">
            <v>Advertising - General</v>
          </cell>
          <cell r="C50" t="str">
            <v>70-704052</v>
          </cell>
          <cell r="D50">
            <v>70</v>
          </cell>
          <cell r="E50">
            <v>70</v>
          </cell>
          <cell r="F50" t="str">
            <v>2346313/1500/ADG</v>
          </cell>
          <cell r="G50" t="str">
            <v>13</v>
          </cell>
          <cell r="H50">
            <v>0</v>
          </cell>
          <cell r="I50" t="str">
            <v>Marketing</v>
          </cell>
          <cell r="J50">
            <v>2346313</v>
          </cell>
          <cell r="K50">
            <v>1500</v>
          </cell>
          <cell r="L50" t="str">
            <v>ADG</v>
          </cell>
          <cell r="M50" t="str">
            <v>General Advertising</v>
          </cell>
        </row>
        <row r="51">
          <cell r="A51">
            <v>704059</v>
          </cell>
          <cell r="B51" t="str">
            <v>Sponsorship-General</v>
          </cell>
          <cell r="C51" t="str">
            <v>70-704059</v>
          </cell>
          <cell r="D51">
            <v>70</v>
          </cell>
          <cell r="E51">
            <v>70</v>
          </cell>
          <cell r="F51" t="str">
            <v>2346313/1421/SPO</v>
          </cell>
          <cell r="G51" t="str">
            <v>13</v>
          </cell>
          <cell r="H51" t="str">
            <v>SPO</v>
          </cell>
          <cell r="I51" t="str">
            <v>Marketing</v>
          </cell>
          <cell r="J51">
            <v>2346313</v>
          </cell>
          <cell r="K51">
            <v>1421</v>
          </cell>
          <cell r="L51" t="str">
            <v>SPO</v>
          </cell>
          <cell r="M51" t="str">
            <v>Gneral Sponsrship</v>
          </cell>
        </row>
        <row r="52">
          <cell r="A52">
            <v>754020</v>
          </cell>
          <cell r="B52" t="str">
            <v>APPAREL</v>
          </cell>
          <cell r="C52" t="str">
            <v>70-754020</v>
          </cell>
          <cell r="D52">
            <v>75</v>
          </cell>
          <cell r="E52">
            <v>70</v>
          </cell>
          <cell r="F52" t="str">
            <v>2346316/1500/APP</v>
          </cell>
          <cell r="G52" t="str">
            <v>16</v>
          </cell>
          <cell r="H52">
            <v>0</v>
          </cell>
          <cell r="I52" t="str">
            <v>Member</v>
          </cell>
          <cell r="J52">
            <v>2346316</v>
          </cell>
          <cell r="K52">
            <v>1500</v>
          </cell>
          <cell r="L52" t="str">
            <v>APP</v>
          </cell>
          <cell r="M52" t="str">
            <v>Uniform Apparel</v>
          </cell>
        </row>
        <row r="53">
          <cell r="A53">
            <v>754021</v>
          </cell>
          <cell r="B53" t="str">
            <v>PT Apparel</v>
          </cell>
          <cell r="C53" t="str">
            <v>70-754021</v>
          </cell>
          <cell r="D53">
            <v>75</v>
          </cell>
          <cell r="E53">
            <v>70</v>
          </cell>
          <cell r="F53">
            <v>0</v>
          </cell>
          <cell r="G53" t="str">
            <v>44</v>
          </cell>
          <cell r="H53">
            <v>0</v>
          </cell>
          <cell r="I53">
            <v>0</v>
          </cell>
          <cell r="J53">
            <v>2346344</v>
          </cell>
          <cell r="K53">
            <v>1500</v>
          </cell>
          <cell r="L53">
            <v>0</v>
          </cell>
          <cell r="M53" t="str">
            <v>PT Apparel</v>
          </cell>
        </row>
        <row r="54">
          <cell r="A54">
            <v>754022</v>
          </cell>
          <cell r="B54" t="str">
            <v>Apparel Sponsorship</v>
          </cell>
          <cell r="C54" t="str">
            <v>70-754022</v>
          </cell>
          <cell r="D54">
            <v>75</v>
          </cell>
          <cell r="E54">
            <v>70</v>
          </cell>
          <cell r="F54">
            <v>0</v>
          </cell>
          <cell r="G54" t="str">
            <v>16</v>
          </cell>
          <cell r="H54">
            <v>0</v>
          </cell>
          <cell r="I54">
            <v>0</v>
          </cell>
          <cell r="J54">
            <v>2346316</v>
          </cell>
          <cell r="K54">
            <v>1421</v>
          </cell>
          <cell r="L54">
            <v>0</v>
          </cell>
          <cell r="M54" t="str">
            <v>Apparel Sponsprship</v>
          </cell>
        </row>
        <row r="55">
          <cell r="A55">
            <v>800110</v>
          </cell>
          <cell r="B55" t="str">
            <v>OUTDOOR SOCCER</v>
          </cell>
          <cell r="C55" t="str">
            <v>70-800110</v>
          </cell>
          <cell r="D55">
            <v>80</v>
          </cell>
          <cell r="E55">
            <v>70</v>
          </cell>
          <cell r="F55" t="str">
            <v>2346371/1500/</v>
          </cell>
          <cell r="G55" t="str">
            <v>71</v>
          </cell>
          <cell r="H55">
            <v>0</v>
          </cell>
          <cell r="I55" t="str">
            <v>Intramural</v>
          </cell>
          <cell r="J55">
            <v>2346371</v>
          </cell>
          <cell r="K55">
            <v>1500</v>
          </cell>
          <cell r="L55">
            <v>0</v>
          </cell>
          <cell r="M55">
            <v>0</v>
          </cell>
        </row>
        <row r="56">
          <cell r="A56">
            <v>800210</v>
          </cell>
          <cell r="B56" t="str">
            <v>DODGEBALL</v>
          </cell>
          <cell r="C56" t="str">
            <v>70-800210</v>
          </cell>
          <cell r="D56">
            <v>80</v>
          </cell>
          <cell r="E56">
            <v>70</v>
          </cell>
          <cell r="F56" t="str">
            <v>2346372/1500/</v>
          </cell>
          <cell r="G56" t="str">
            <v>72</v>
          </cell>
          <cell r="H56">
            <v>0</v>
          </cell>
          <cell r="I56" t="str">
            <v>Intramural</v>
          </cell>
          <cell r="J56">
            <v>2346372</v>
          </cell>
          <cell r="K56">
            <v>1500</v>
          </cell>
          <cell r="L56">
            <v>0</v>
          </cell>
          <cell r="M56">
            <v>0</v>
          </cell>
        </row>
        <row r="57">
          <cell r="A57">
            <v>800310</v>
          </cell>
          <cell r="B57" t="str">
            <v>FLAG FOOTBALL</v>
          </cell>
          <cell r="C57" t="str">
            <v>70-800310</v>
          </cell>
          <cell r="D57">
            <v>80</v>
          </cell>
          <cell r="E57">
            <v>70</v>
          </cell>
          <cell r="F57" t="str">
            <v>2346373/1500/</v>
          </cell>
          <cell r="G57" t="str">
            <v>73</v>
          </cell>
          <cell r="H57">
            <v>0</v>
          </cell>
          <cell r="I57" t="str">
            <v>Intramural</v>
          </cell>
          <cell r="J57">
            <v>2346373</v>
          </cell>
          <cell r="K57">
            <v>1500</v>
          </cell>
          <cell r="L57">
            <v>0</v>
          </cell>
          <cell r="M57">
            <v>0</v>
          </cell>
        </row>
        <row r="58">
          <cell r="A58">
            <v>800410</v>
          </cell>
          <cell r="B58" t="str">
            <v>INDOOR SOCCER</v>
          </cell>
          <cell r="C58" t="str">
            <v>70-800410</v>
          </cell>
          <cell r="D58">
            <v>80</v>
          </cell>
          <cell r="E58">
            <v>70</v>
          </cell>
          <cell r="F58" t="str">
            <v>2346375/1500/</v>
          </cell>
          <cell r="G58" t="str">
            <v>75</v>
          </cell>
          <cell r="H58">
            <v>0</v>
          </cell>
          <cell r="I58" t="str">
            <v>Intramural</v>
          </cell>
          <cell r="J58">
            <v>2346375</v>
          </cell>
          <cell r="K58">
            <v>1500</v>
          </cell>
          <cell r="L58">
            <v>0</v>
          </cell>
          <cell r="M58">
            <v>0</v>
          </cell>
        </row>
        <row r="59">
          <cell r="A59">
            <v>800510</v>
          </cell>
          <cell r="B59" t="str">
            <v>BASKETBALL</v>
          </cell>
          <cell r="C59" t="str">
            <v>70-800510</v>
          </cell>
          <cell r="D59">
            <v>80</v>
          </cell>
          <cell r="E59">
            <v>70</v>
          </cell>
          <cell r="F59" t="str">
            <v>2346376/1500/</v>
          </cell>
          <cell r="G59" t="str">
            <v>76</v>
          </cell>
          <cell r="H59">
            <v>0</v>
          </cell>
          <cell r="I59" t="str">
            <v>Intramural</v>
          </cell>
          <cell r="J59">
            <v>2346376</v>
          </cell>
          <cell r="K59">
            <v>1500</v>
          </cell>
          <cell r="L59">
            <v>0</v>
          </cell>
          <cell r="M59">
            <v>0</v>
          </cell>
        </row>
        <row r="60">
          <cell r="A60">
            <v>800610</v>
          </cell>
          <cell r="B60" t="str">
            <v>SOFTBALL</v>
          </cell>
          <cell r="C60" t="str">
            <v>70-800610</v>
          </cell>
          <cell r="D60">
            <v>80</v>
          </cell>
          <cell r="E60">
            <v>70</v>
          </cell>
          <cell r="F60" t="str">
            <v>2346377/1500/</v>
          </cell>
          <cell r="G60" t="str">
            <v>77</v>
          </cell>
          <cell r="H60">
            <v>0</v>
          </cell>
          <cell r="I60" t="str">
            <v>Intramural</v>
          </cell>
          <cell r="J60">
            <v>2346377</v>
          </cell>
          <cell r="K60">
            <v>1500</v>
          </cell>
          <cell r="L60">
            <v>0</v>
          </cell>
          <cell r="M60">
            <v>0</v>
          </cell>
        </row>
        <row r="61">
          <cell r="A61">
            <v>800710</v>
          </cell>
          <cell r="B61" t="str">
            <v>ULTIMATE FRISBEE</v>
          </cell>
          <cell r="C61" t="str">
            <v>70-800710</v>
          </cell>
          <cell r="D61">
            <v>80</v>
          </cell>
          <cell r="E61">
            <v>70</v>
          </cell>
          <cell r="F61" t="str">
            <v>2346378/1500/</v>
          </cell>
          <cell r="G61" t="str">
            <v>78</v>
          </cell>
          <cell r="H61">
            <v>0</v>
          </cell>
          <cell r="I61" t="str">
            <v>Intramural</v>
          </cell>
          <cell r="J61">
            <v>2346378</v>
          </cell>
          <cell r="K61">
            <v>1500</v>
          </cell>
          <cell r="L61">
            <v>0</v>
          </cell>
          <cell r="M61">
            <v>0</v>
          </cell>
        </row>
        <row r="62">
          <cell r="A62">
            <v>800810</v>
          </cell>
          <cell r="B62" t="str">
            <v>VOLLEYBALL</v>
          </cell>
          <cell r="C62" t="str">
            <v>70-800810</v>
          </cell>
          <cell r="D62">
            <v>80</v>
          </cell>
          <cell r="E62">
            <v>70</v>
          </cell>
          <cell r="F62" t="str">
            <v>2346379/1500/</v>
          </cell>
          <cell r="G62" t="str">
            <v>79</v>
          </cell>
          <cell r="H62">
            <v>0</v>
          </cell>
          <cell r="I62" t="str">
            <v>Intramural</v>
          </cell>
          <cell r="J62">
            <v>2346379</v>
          </cell>
          <cell r="K62">
            <v>1500</v>
          </cell>
          <cell r="L62">
            <v>0</v>
          </cell>
          <cell r="M62">
            <v>0</v>
          </cell>
        </row>
        <row r="63">
          <cell r="A63">
            <v>800910</v>
          </cell>
          <cell r="B63" t="str">
            <v>WHIFFLEBALL</v>
          </cell>
          <cell r="C63" t="str">
            <v>70-800910</v>
          </cell>
          <cell r="D63">
            <v>80</v>
          </cell>
          <cell r="E63">
            <v>70</v>
          </cell>
          <cell r="F63" t="str">
            <v>2346380/1500/</v>
          </cell>
          <cell r="G63" t="str">
            <v>80</v>
          </cell>
          <cell r="H63">
            <v>0</v>
          </cell>
          <cell r="I63" t="str">
            <v>Intramural</v>
          </cell>
          <cell r="J63">
            <v>2346380</v>
          </cell>
          <cell r="K63">
            <v>1500</v>
          </cell>
          <cell r="L63">
            <v>0</v>
          </cell>
          <cell r="M63">
            <v>0</v>
          </cell>
        </row>
        <row r="64">
          <cell r="A64">
            <v>801010</v>
          </cell>
          <cell r="B64" t="str">
            <v>PRE-SEASON BASKETBALL</v>
          </cell>
          <cell r="C64" t="str">
            <v>70-801010</v>
          </cell>
          <cell r="D64">
            <v>80</v>
          </cell>
          <cell r="E64">
            <v>70</v>
          </cell>
          <cell r="F64" t="str">
            <v>2346376/1500/</v>
          </cell>
          <cell r="G64" t="str">
            <v>76</v>
          </cell>
          <cell r="H64">
            <v>0</v>
          </cell>
          <cell r="I64" t="str">
            <v>Intramural</v>
          </cell>
          <cell r="J64">
            <v>2346376</v>
          </cell>
          <cell r="K64">
            <v>1500</v>
          </cell>
          <cell r="L64">
            <v>0</v>
          </cell>
          <cell r="M64">
            <v>0</v>
          </cell>
        </row>
        <row r="65">
          <cell r="A65">
            <v>801110</v>
          </cell>
          <cell r="B65" t="str">
            <v>4-ON-4 VOLLEYBALL</v>
          </cell>
          <cell r="C65" t="str">
            <v>70-801110</v>
          </cell>
          <cell r="D65">
            <v>80</v>
          </cell>
          <cell r="E65">
            <v>70</v>
          </cell>
          <cell r="F65" t="str">
            <v>2346379/1500/</v>
          </cell>
          <cell r="G65" t="str">
            <v>79</v>
          </cell>
          <cell r="H65">
            <v>0</v>
          </cell>
          <cell r="I65" t="str">
            <v>Intramural</v>
          </cell>
          <cell r="J65">
            <v>2346379</v>
          </cell>
          <cell r="K65">
            <v>1500</v>
          </cell>
          <cell r="L65">
            <v>0</v>
          </cell>
          <cell r="M65">
            <v>0</v>
          </cell>
        </row>
        <row r="66">
          <cell r="A66">
            <v>801210</v>
          </cell>
          <cell r="B66" t="str">
            <v>KICKBALL</v>
          </cell>
          <cell r="C66" t="str">
            <v>70-801210</v>
          </cell>
          <cell r="D66">
            <v>80</v>
          </cell>
          <cell r="E66">
            <v>70</v>
          </cell>
          <cell r="F66" t="str">
            <v>2346370/1500/</v>
          </cell>
          <cell r="G66" t="str">
            <v>70</v>
          </cell>
          <cell r="H66">
            <v>0</v>
          </cell>
          <cell r="I66" t="str">
            <v>Intramural</v>
          </cell>
          <cell r="J66">
            <v>2346370</v>
          </cell>
          <cell r="K66">
            <v>1500</v>
          </cell>
          <cell r="L66">
            <v>0</v>
          </cell>
          <cell r="M66">
            <v>0</v>
          </cell>
        </row>
        <row r="67">
          <cell r="A67">
            <v>803000</v>
          </cell>
          <cell r="B67" t="str">
            <v>Summer Intramural Sports</v>
          </cell>
          <cell r="C67" t="str">
            <v>70-803000</v>
          </cell>
          <cell r="D67">
            <v>80</v>
          </cell>
          <cell r="E67">
            <v>70</v>
          </cell>
          <cell r="F67" t="str">
            <v>2346374/1500/</v>
          </cell>
          <cell r="G67" t="str">
            <v>74</v>
          </cell>
          <cell r="H67">
            <v>0</v>
          </cell>
          <cell r="I67" t="str">
            <v>Intramural</v>
          </cell>
          <cell r="J67">
            <v>2346374</v>
          </cell>
          <cell r="K67">
            <v>1500</v>
          </cell>
          <cell r="L67">
            <v>0</v>
          </cell>
          <cell r="M67">
            <v>0</v>
          </cell>
        </row>
        <row r="68">
          <cell r="A68">
            <v>809000</v>
          </cell>
          <cell r="B68" t="str">
            <v>IM PENALTY/PROTEST FEES</v>
          </cell>
          <cell r="C68" t="str">
            <v>70-809000</v>
          </cell>
          <cell r="D68">
            <v>80</v>
          </cell>
          <cell r="E68">
            <v>70</v>
          </cell>
          <cell r="F68" t="str">
            <v>2346360/1500/</v>
          </cell>
          <cell r="G68" t="str">
            <v>60</v>
          </cell>
          <cell r="H68">
            <v>0</v>
          </cell>
          <cell r="I68" t="str">
            <v>Intramural</v>
          </cell>
          <cell r="J68">
            <v>2346360</v>
          </cell>
          <cell r="K68">
            <v>1500</v>
          </cell>
          <cell r="L68">
            <v>0</v>
          </cell>
          <cell r="M68">
            <v>0</v>
          </cell>
        </row>
        <row r="69">
          <cell r="A69">
            <v>810110</v>
          </cell>
          <cell r="B69" t="str">
            <v>EUCHRE</v>
          </cell>
          <cell r="C69" t="str">
            <v>70-810110</v>
          </cell>
          <cell r="D69">
            <v>81</v>
          </cell>
          <cell r="E69">
            <v>70</v>
          </cell>
          <cell r="F69" t="str">
            <v>2346361/1500/</v>
          </cell>
          <cell r="G69" t="str">
            <v>61</v>
          </cell>
          <cell r="H69">
            <v>0</v>
          </cell>
          <cell r="I69" t="str">
            <v>Intramural</v>
          </cell>
          <cell r="J69">
            <v>2346361</v>
          </cell>
          <cell r="K69">
            <v>1500</v>
          </cell>
          <cell r="L69">
            <v>0</v>
          </cell>
          <cell r="M69">
            <v>0</v>
          </cell>
        </row>
        <row r="70">
          <cell r="A70">
            <v>810210</v>
          </cell>
          <cell r="B70" t="str">
            <v>BOWLING</v>
          </cell>
          <cell r="C70" t="str">
            <v>70-810210</v>
          </cell>
          <cell r="D70">
            <v>81</v>
          </cell>
          <cell r="E70">
            <v>70</v>
          </cell>
          <cell r="F70" t="str">
            <v>2346362/1500/</v>
          </cell>
          <cell r="G70" t="str">
            <v>62</v>
          </cell>
          <cell r="H70">
            <v>0</v>
          </cell>
          <cell r="I70" t="str">
            <v>Intramural</v>
          </cell>
          <cell r="J70">
            <v>2346362</v>
          </cell>
          <cell r="K70">
            <v>1500</v>
          </cell>
          <cell r="L70">
            <v>0</v>
          </cell>
          <cell r="M70">
            <v>0</v>
          </cell>
        </row>
        <row r="71">
          <cell r="A71">
            <v>810310</v>
          </cell>
          <cell r="B71" t="str">
            <v>GOLF MEET</v>
          </cell>
          <cell r="C71" t="str">
            <v>70-810310</v>
          </cell>
          <cell r="D71">
            <v>81</v>
          </cell>
          <cell r="E71">
            <v>70</v>
          </cell>
          <cell r="F71" t="str">
            <v>2346363/1500/</v>
          </cell>
          <cell r="G71" t="str">
            <v>63</v>
          </cell>
          <cell r="H71">
            <v>0</v>
          </cell>
          <cell r="I71" t="str">
            <v>Intramural</v>
          </cell>
          <cell r="J71">
            <v>2346363</v>
          </cell>
          <cell r="K71">
            <v>1500</v>
          </cell>
          <cell r="L71">
            <v>0</v>
          </cell>
          <cell r="M71">
            <v>0</v>
          </cell>
        </row>
        <row r="72">
          <cell r="A72">
            <v>810410</v>
          </cell>
          <cell r="B72" t="str">
            <v>DARTS &amp; TABLE TENNIS</v>
          </cell>
          <cell r="C72" t="str">
            <v>70-810410</v>
          </cell>
          <cell r="D72">
            <v>81</v>
          </cell>
          <cell r="E72">
            <v>70</v>
          </cell>
          <cell r="F72" t="str">
            <v>2346364/1500/</v>
          </cell>
          <cell r="G72" t="str">
            <v>64</v>
          </cell>
          <cell r="H72">
            <v>0</v>
          </cell>
          <cell r="I72" t="str">
            <v>Intramural</v>
          </cell>
          <cell r="J72">
            <v>2346364</v>
          </cell>
          <cell r="K72">
            <v>1500</v>
          </cell>
          <cell r="L72">
            <v>0</v>
          </cell>
          <cell r="M72">
            <v>0</v>
          </cell>
        </row>
        <row r="73">
          <cell r="A73">
            <v>810510</v>
          </cell>
          <cell r="B73" t="str">
            <v>TENNIS</v>
          </cell>
          <cell r="C73" t="str">
            <v>70-810510</v>
          </cell>
          <cell r="D73">
            <v>81</v>
          </cell>
          <cell r="E73">
            <v>70</v>
          </cell>
          <cell r="F73" t="str">
            <v>2346365/1500/</v>
          </cell>
          <cell r="G73" t="str">
            <v>65</v>
          </cell>
          <cell r="H73">
            <v>0</v>
          </cell>
          <cell r="I73" t="str">
            <v>Intramural</v>
          </cell>
          <cell r="J73">
            <v>2346365</v>
          </cell>
          <cell r="K73">
            <v>1500</v>
          </cell>
          <cell r="L73">
            <v>0</v>
          </cell>
          <cell r="M73">
            <v>0</v>
          </cell>
        </row>
        <row r="74">
          <cell r="A74">
            <v>810610</v>
          </cell>
          <cell r="B74" t="str">
            <v>RACQUETBALL</v>
          </cell>
          <cell r="C74" t="str">
            <v>70-810610</v>
          </cell>
          <cell r="D74">
            <v>81</v>
          </cell>
          <cell r="E74">
            <v>70</v>
          </cell>
          <cell r="F74" t="str">
            <v>2346366/1500/</v>
          </cell>
          <cell r="G74" t="str">
            <v>66</v>
          </cell>
          <cell r="H74">
            <v>0</v>
          </cell>
          <cell r="I74" t="str">
            <v>Intramural</v>
          </cell>
          <cell r="J74">
            <v>2346366</v>
          </cell>
          <cell r="K74">
            <v>1500</v>
          </cell>
          <cell r="L74">
            <v>0</v>
          </cell>
          <cell r="M74">
            <v>0</v>
          </cell>
        </row>
        <row r="75">
          <cell r="A75">
            <v>810710</v>
          </cell>
          <cell r="B75" t="str">
            <v>BILLIARDS</v>
          </cell>
          <cell r="C75" t="str">
            <v>70-810710</v>
          </cell>
          <cell r="D75">
            <v>81</v>
          </cell>
          <cell r="E75">
            <v>70</v>
          </cell>
          <cell r="F75" t="str">
            <v>XXXXXXX/1500/</v>
          </cell>
          <cell r="G75" t="str">
            <v>XX</v>
          </cell>
          <cell r="H75">
            <v>0</v>
          </cell>
          <cell r="I75" t="str">
            <v>Intramural</v>
          </cell>
          <cell r="J75" t="str">
            <v>XXXXXXX</v>
          </cell>
          <cell r="K75">
            <v>1500</v>
          </cell>
          <cell r="L75">
            <v>0</v>
          </cell>
          <cell r="M75">
            <v>0</v>
          </cell>
        </row>
        <row r="76">
          <cell r="A76">
            <v>820110</v>
          </cell>
          <cell r="B76" t="str">
            <v>IM RESEARCH &amp; DEVELOPMENT</v>
          </cell>
          <cell r="C76" t="str">
            <v>70-820110</v>
          </cell>
          <cell r="D76">
            <v>82</v>
          </cell>
          <cell r="E76">
            <v>70</v>
          </cell>
          <cell r="F76" t="str">
            <v>2346381/1500/</v>
          </cell>
          <cell r="G76" t="str">
            <v>81</v>
          </cell>
          <cell r="H76">
            <v>0</v>
          </cell>
          <cell r="I76" t="str">
            <v>Intramural</v>
          </cell>
          <cell r="J76">
            <v>2346381</v>
          </cell>
          <cell r="K76">
            <v>1500</v>
          </cell>
          <cell r="L76">
            <v>0</v>
          </cell>
          <cell r="M76">
            <v>0</v>
          </cell>
        </row>
        <row r="77">
          <cell r="A77">
            <v>820119</v>
          </cell>
          <cell r="B77" t="str">
            <v>IM Sponsorship</v>
          </cell>
          <cell r="C77" t="str">
            <v>70-820119</v>
          </cell>
          <cell r="D77">
            <v>82</v>
          </cell>
          <cell r="E77">
            <v>70</v>
          </cell>
          <cell r="F77" t="str">
            <v>2346360/1421/SPO</v>
          </cell>
          <cell r="G77" t="str">
            <v>60</v>
          </cell>
          <cell r="H77">
            <v>0</v>
          </cell>
          <cell r="I77">
            <v>0</v>
          </cell>
          <cell r="J77">
            <v>2346360</v>
          </cell>
          <cell r="K77">
            <v>1421</v>
          </cell>
          <cell r="L77" t="str">
            <v>SPO</v>
          </cell>
          <cell r="M77" t="str">
            <v>IM Sponsorships</v>
          </cell>
        </row>
        <row r="78">
          <cell r="A78">
            <v>820120</v>
          </cell>
          <cell r="B78" t="str">
            <v>Club Sports Revenue</v>
          </cell>
          <cell r="C78" t="str">
            <v>70-820120</v>
          </cell>
          <cell r="D78">
            <v>82</v>
          </cell>
          <cell r="E78">
            <v>70</v>
          </cell>
          <cell r="F78">
            <v>0</v>
          </cell>
          <cell r="G78" t="str">
            <v>41</v>
          </cell>
          <cell r="H78">
            <v>0</v>
          </cell>
          <cell r="I78">
            <v>0</v>
          </cell>
          <cell r="J78" t="str">
            <v>2346359/2541</v>
          </cell>
          <cell r="K78">
            <v>1800</v>
          </cell>
          <cell r="L78">
            <v>0</v>
          </cell>
          <cell r="M78">
            <v>0</v>
          </cell>
        </row>
        <row r="79">
          <cell r="A79">
            <v>900000</v>
          </cell>
          <cell r="B79" t="str">
            <v>Miscellaneous Income</v>
          </cell>
          <cell r="C79" t="str">
            <v>70-900000</v>
          </cell>
          <cell r="D79">
            <v>90</v>
          </cell>
          <cell r="E79">
            <v>70</v>
          </cell>
          <cell r="F79" t="str">
            <v>2346300/1500/MIS</v>
          </cell>
          <cell r="G79" t="str">
            <v>00</v>
          </cell>
          <cell r="H79">
            <v>0</v>
          </cell>
          <cell r="I79" t="str">
            <v>General</v>
          </cell>
          <cell r="J79">
            <v>2346300</v>
          </cell>
          <cell r="K79">
            <v>1500</v>
          </cell>
          <cell r="L79" t="str">
            <v>MIS</v>
          </cell>
          <cell r="M79" t="str">
            <v>Miscellaneous Income</v>
          </cell>
        </row>
        <row r="80">
          <cell r="A80">
            <v>999990</v>
          </cell>
          <cell r="B80" t="str">
            <v>Sales Tax</v>
          </cell>
          <cell r="C80" t="str">
            <v>70-000280</v>
          </cell>
          <cell r="D80">
            <v>99</v>
          </cell>
          <cell r="E80">
            <v>70</v>
          </cell>
          <cell r="F80" t="str">
            <v>2346300/1500/TAX</v>
          </cell>
          <cell r="G80" t="str">
            <v>00</v>
          </cell>
          <cell r="H80">
            <v>0</v>
          </cell>
          <cell r="I80" t="str">
            <v>General</v>
          </cell>
          <cell r="J80">
            <v>2346300</v>
          </cell>
          <cell r="K80">
            <v>1500</v>
          </cell>
          <cell r="L80" t="str">
            <v>TAX</v>
          </cell>
          <cell r="M80" t="str">
            <v>Sales Tax</v>
          </cell>
        </row>
        <row r="81">
          <cell r="A81">
            <v>999991</v>
          </cell>
          <cell r="B81" t="str">
            <v>Unearned Income</v>
          </cell>
          <cell r="C81" t="str">
            <v>Enter Unearned Acct</v>
          </cell>
          <cell r="D81">
            <v>0</v>
          </cell>
          <cell r="E81">
            <v>0</v>
          </cell>
          <cell r="F81" t="str">
            <v>2346300/1500/</v>
          </cell>
          <cell r="G81" t="str">
            <v>00</v>
          </cell>
          <cell r="H81">
            <v>0</v>
          </cell>
          <cell r="I81" t="str">
            <v>General</v>
          </cell>
          <cell r="J81">
            <v>2346300</v>
          </cell>
          <cell r="K81">
            <v>1500</v>
          </cell>
          <cell r="L81">
            <v>0</v>
          </cell>
          <cell r="M81">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ylight Savings Time"/>
      <sheetName val="Pie Chart"/>
      <sheetName val="2017"/>
      <sheetName val="IU 2013-21"/>
      <sheetName val="Distance"/>
      <sheetName val="2014"/>
      <sheetName val="Summer Music 2014"/>
      <sheetName val="Golf French Lick"/>
      <sheetName val="2013"/>
      <sheetName val="2012"/>
      <sheetName val="Jeff Spring 2012"/>
      <sheetName val="2011"/>
      <sheetName val="2010"/>
      <sheetName val="2009"/>
      <sheetName val="2008"/>
      <sheetName val="2007"/>
      <sheetName val="2006"/>
      <sheetName val="2005"/>
      <sheetName val="2004"/>
      <sheetName val="2003"/>
      <sheetName val="2002"/>
      <sheetName val="2001"/>
      <sheetName val="2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S History"/>
      <sheetName val="RS Home Addresses"/>
      <sheetName val="Vacancies 2007-10"/>
      <sheetName val="FY"/>
      <sheetName val="Sheet2"/>
      <sheetName val="Big10 Pac12 Survey"/>
      <sheetName val="Instructions"/>
      <sheetName val="To Do"/>
      <sheetName val="Greg Instructions"/>
    </sheetNames>
    <sheetDataSet>
      <sheetData sheetId="0">
        <row r="1">
          <cell r="A1" t="str">
            <v>Now saved under Executive Reports at:</v>
          </cell>
        </row>
        <row r="2">
          <cell r="A2" t="str">
            <v xml:space="preserve">\\bl-recs-goalie\Professional_Staff\Budgets\Administration\Executive_Rpts\Staff_History_Appt_Budget_Data.xlsx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Object"/>
      <sheetName val="UsageLog"/>
      <sheetName val="Details"/>
      <sheetName val="Statement"/>
      <sheetName val="March Income Reversal"/>
      <sheetName val="Load"/>
      <sheetName val="2010-SRSC MA"/>
      <sheetName val="Hours Load"/>
      <sheetName val="2010 Summer sch "/>
      <sheetName val="2010 Fall-Spring sch 1st 8wks"/>
      <sheetName val="2010 Fall-Spring sch 2nd 8wks"/>
      <sheetName val="2012-SRSC LL"/>
      <sheetName val="2013-SRSC LA"/>
      <sheetName val="2015-SRSC LM"/>
      <sheetName val="3988-Field LA "/>
      <sheetName val="2136-CA"/>
      <sheetName val="3613 HPER MA"/>
      <sheetName val="3615 HPER LL"/>
      <sheetName val="3616 HPER LA"/>
      <sheetName val="3617 HPER LM"/>
    </sheetNames>
    <sheetDataSet>
      <sheetData sheetId="0"/>
      <sheetData sheetId="1">
        <row r="1">
          <cell r="E1" t="str">
            <v>Period</v>
          </cell>
        </row>
      </sheetData>
      <sheetData sheetId="2"/>
      <sheetData sheetId="3"/>
      <sheetData sheetId="4"/>
      <sheetData sheetId="5"/>
      <sheetData sheetId="6"/>
      <sheetData sheetId="7"/>
      <sheetData sheetId="8">
        <row r="2">
          <cell r="E2">
            <v>2009</v>
          </cell>
          <cell r="F2">
            <v>2010</v>
          </cell>
          <cell r="G2">
            <v>2012</v>
          </cell>
          <cell r="H2">
            <v>2013</v>
          </cell>
          <cell r="I2">
            <v>2015</v>
          </cell>
          <cell r="J2">
            <v>2016</v>
          </cell>
          <cell r="K2">
            <v>2017</v>
          </cell>
          <cell r="L2">
            <v>2018</v>
          </cell>
          <cell r="M2">
            <v>2019</v>
          </cell>
          <cell r="N2">
            <v>2130</v>
          </cell>
          <cell r="O2">
            <v>2131</v>
          </cell>
          <cell r="P2">
            <v>2136</v>
          </cell>
          <cell r="Q2">
            <v>2216</v>
          </cell>
          <cell r="R2">
            <v>2704</v>
          </cell>
          <cell r="S2">
            <v>2705</v>
          </cell>
          <cell r="T2">
            <v>3413</v>
          </cell>
          <cell r="U2">
            <v>3415</v>
          </cell>
          <cell r="V2">
            <v>3613</v>
          </cell>
          <cell r="W2">
            <v>3615</v>
          </cell>
          <cell r="X2">
            <v>3616</v>
          </cell>
          <cell r="Y2">
            <v>3617</v>
          </cell>
          <cell r="Z2">
            <v>3988</v>
          </cell>
          <cell r="AA2">
            <v>4093</v>
          </cell>
          <cell r="AB2">
            <v>4658</v>
          </cell>
          <cell r="AC2">
            <v>5055</v>
          </cell>
          <cell r="AD2">
            <v>5056</v>
          </cell>
          <cell r="AE2">
            <v>5057</v>
          </cell>
          <cell r="AF2">
            <v>5064</v>
          </cell>
          <cell r="AG2">
            <v>5109</v>
          </cell>
          <cell r="AH2">
            <v>5110</v>
          </cell>
          <cell r="AI2">
            <v>5111</v>
          </cell>
        </row>
        <row r="3">
          <cell r="D3">
            <v>40348</v>
          </cell>
          <cell r="E3">
            <v>23</v>
          </cell>
          <cell r="F3">
            <v>24</v>
          </cell>
        </row>
        <row r="4">
          <cell r="D4">
            <v>40355</v>
          </cell>
        </row>
        <row r="5">
          <cell r="D5">
            <v>40362</v>
          </cell>
        </row>
        <row r="6">
          <cell r="D6">
            <v>40369</v>
          </cell>
        </row>
        <row r="7">
          <cell r="D7">
            <v>40376</v>
          </cell>
        </row>
        <row r="8">
          <cell r="D8">
            <v>40383</v>
          </cell>
        </row>
        <row r="9">
          <cell r="D9">
            <v>40390</v>
          </cell>
        </row>
        <row r="10">
          <cell r="D10">
            <v>40397</v>
          </cell>
        </row>
        <row r="11">
          <cell r="D11">
            <v>40404</v>
          </cell>
        </row>
        <row r="12">
          <cell r="D12">
            <v>40411</v>
          </cell>
        </row>
        <row r="13">
          <cell r="D13">
            <v>40418</v>
          </cell>
        </row>
        <row r="14">
          <cell r="D14">
            <v>40425</v>
          </cell>
        </row>
        <row r="15">
          <cell r="D15">
            <v>40432</v>
          </cell>
        </row>
        <row r="16">
          <cell r="D16">
            <v>40439</v>
          </cell>
        </row>
        <row r="17">
          <cell r="D17">
            <v>40446</v>
          </cell>
        </row>
        <row r="18">
          <cell r="D18">
            <v>40453</v>
          </cell>
        </row>
        <row r="19">
          <cell r="D19">
            <v>40460</v>
          </cell>
        </row>
        <row r="20">
          <cell r="D20">
            <v>40467</v>
          </cell>
        </row>
        <row r="21">
          <cell r="D21">
            <v>40474</v>
          </cell>
        </row>
        <row r="22">
          <cell r="D22">
            <v>40481</v>
          </cell>
        </row>
        <row r="23">
          <cell r="D23">
            <v>40488</v>
          </cell>
        </row>
        <row r="24">
          <cell r="D24">
            <v>40495</v>
          </cell>
        </row>
        <row r="25">
          <cell r="D25">
            <v>40502</v>
          </cell>
        </row>
        <row r="26">
          <cell r="D26">
            <v>40509</v>
          </cell>
        </row>
        <row r="27">
          <cell r="D27">
            <v>40516</v>
          </cell>
        </row>
        <row r="28">
          <cell r="D28">
            <v>40523</v>
          </cell>
        </row>
        <row r="29">
          <cell r="D29">
            <v>40530</v>
          </cell>
        </row>
        <row r="30">
          <cell r="D30">
            <v>40537</v>
          </cell>
        </row>
        <row r="31">
          <cell r="D31">
            <v>40544</v>
          </cell>
        </row>
        <row r="32">
          <cell r="D32">
            <v>40551</v>
          </cell>
        </row>
        <row r="33">
          <cell r="D33">
            <v>40558</v>
          </cell>
        </row>
        <row r="34">
          <cell r="D34">
            <v>40565</v>
          </cell>
        </row>
        <row r="35">
          <cell r="D35">
            <v>40572</v>
          </cell>
        </row>
        <row r="36">
          <cell r="D36">
            <v>40579</v>
          </cell>
        </row>
        <row r="37">
          <cell r="D37">
            <v>40586</v>
          </cell>
        </row>
        <row r="38">
          <cell r="D38">
            <v>40593</v>
          </cell>
        </row>
        <row r="39">
          <cell r="D39">
            <v>40600</v>
          </cell>
        </row>
        <row r="40">
          <cell r="D40">
            <v>40607</v>
          </cell>
        </row>
        <row r="41">
          <cell r="D41">
            <v>40614</v>
          </cell>
        </row>
        <row r="42">
          <cell r="D42">
            <v>40621</v>
          </cell>
        </row>
        <row r="43">
          <cell r="D43">
            <v>40628</v>
          </cell>
        </row>
        <row r="44">
          <cell r="D44">
            <v>40635</v>
          </cell>
        </row>
        <row r="45">
          <cell r="D45">
            <v>40642</v>
          </cell>
        </row>
        <row r="46">
          <cell r="D46">
            <v>40649</v>
          </cell>
        </row>
        <row r="47">
          <cell r="D47">
            <v>40656</v>
          </cell>
        </row>
        <row r="48">
          <cell r="D48">
            <v>40663</v>
          </cell>
        </row>
        <row r="49">
          <cell r="D49">
            <v>40670</v>
          </cell>
        </row>
        <row r="50">
          <cell r="D50">
            <v>40677</v>
          </cell>
        </row>
        <row r="51">
          <cell r="D51">
            <v>40684</v>
          </cell>
        </row>
        <row r="52">
          <cell r="D52">
            <v>40691</v>
          </cell>
        </row>
        <row r="53">
          <cell r="D53">
            <v>40698</v>
          </cell>
        </row>
        <row r="54">
          <cell r="D54">
            <v>40705</v>
          </cell>
        </row>
      </sheetData>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859EB51-E58C-442D-94C2-8DD55A7CDAE5}" name="Table1356742" displayName="Table1356742" ref="A6:F83" totalsRowShown="0" headerRowDxfId="17" dataDxfId="16">
  <autoFilter ref="A6:F83" xr:uid="{00000000-0009-0000-0100-000007000000}"/>
  <tableColumns count="6">
    <tableColumn id="1" xr3:uid="{65A28C15-F30B-4639-A9A2-403642F23CB3}" name="Category" dataDxfId="15"/>
    <tableColumn id="2" xr3:uid="{B414B8F9-A6D5-46A5-90A1-F8EC415DE6C0}" name="Item Description" dataDxfId="14"/>
    <tableColumn id="6" xr3:uid="{FE3C8012-8FB1-404F-9C0D-6BAF4F5A6B5F}" name="Category 1" dataDxfId="13"/>
    <tableColumn id="3" xr3:uid="{E571BC4E-8758-4617-9CE8-4C9BA296AC05}" name="Category 2" dataDxfId="12"/>
    <tableColumn id="15" xr3:uid="{F767CFE2-505E-493D-8C88-82723709C760}" name="Estimated Cost" dataDxfId="11"/>
    <tableColumn id="4" xr3:uid="{3CCE2E5E-CBD8-4108-B203-D86C82BADA28}" name="Notes" dataDxfId="10"/>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FB1D6-E62A-48B5-9120-B3BC1571F3E1}">
  <sheetPr>
    <pageSetUpPr fitToPage="1"/>
  </sheetPr>
  <dimension ref="A1:I135"/>
  <sheetViews>
    <sheetView zoomScale="90" zoomScaleNormal="90" zoomScalePageLayoutView="80" workbookViewId="0">
      <pane ySplit="6" topLeftCell="A49" activePane="bottomLeft" state="frozen"/>
      <selection pane="bottomLeft" activeCell="E83" activeCellId="19" sqref="E13 E20 E32 E37 E45 C45 C37 C32 C25 C20 C13 E53 C53 E54 E60 E67 E74 E81 E82 E83"/>
    </sheetView>
  </sheetViews>
  <sheetFormatPr defaultColWidth="9.140625" defaultRowHeight="15" outlineLevelRow="1" x14ac:dyDescent="0.25"/>
  <cols>
    <col min="1" max="1" width="37.42578125" style="2" customWidth="1"/>
    <col min="2" max="2" width="60.7109375" style="2" customWidth="1"/>
    <col min="3" max="3" width="18.85546875" style="3" customWidth="1"/>
    <col min="4" max="4" width="26.85546875" style="4" customWidth="1"/>
    <col min="5" max="5" width="20.85546875" style="4" customWidth="1"/>
    <col min="6" max="6" width="41.85546875" style="6" customWidth="1"/>
    <col min="7" max="9" width="8.85546875" style="42" customWidth="1"/>
    <col min="10" max="16384" width="9.140625" style="2"/>
  </cols>
  <sheetData>
    <row r="1" spans="1:9" ht="27.6" customHeight="1" x14ac:dyDescent="0.35">
      <c r="A1" s="111" t="s">
        <v>1</v>
      </c>
      <c r="B1" s="111"/>
      <c r="C1" s="111"/>
      <c r="D1" s="111"/>
      <c r="E1" s="111"/>
      <c r="F1" s="111"/>
    </row>
    <row r="2" spans="1:9" x14ac:dyDescent="0.25">
      <c r="A2" s="112" t="s">
        <v>9</v>
      </c>
      <c r="B2" s="112"/>
      <c r="C2" s="112"/>
      <c r="D2" s="112"/>
      <c r="E2" s="112"/>
      <c r="F2" s="112"/>
    </row>
    <row r="3" spans="1:9" x14ac:dyDescent="0.25">
      <c r="A3" s="43" t="s">
        <v>5</v>
      </c>
      <c r="B3" s="43"/>
      <c r="C3" s="43"/>
      <c r="D3" s="43"/>
      <c r="E3" s="43"/>
      <c r="F3" s="94"/>
    </row>
    <row r="4" spans="1:9" s="45" customFormat="1" ht="106.5" customHeight="1" x14ac:dyDescent="0.25">
      <c r="A4" s="113" t="s">
        <v>105</v>
      </c>
      <c r="B4" s="113"/>
      <c r="C4" s="113"/>
      <c r="D4" s="113"/>
      <c r="E4" s="113"/>
      <c r="F4" s="113"/>
      <c r="G4" s="44"/>
      <c r="H4" s="44"/>
      <c r="I4" s="44"/>
    </row>
    <row r="5" spans="1:9" ht="28.9" customHeight="1" thickBot="1" x14ac:dyDescent="0.3">
      <c r="A5" s="46" t="s">
        <v>0</v>
      </c>
      <c r="B5" s="47"/>
      <c r="C5" s="30" t="s">
        <v>6</v>
      </c>
      <c r="D5" s="48"/>
    </row>
    <row r="6" spans="1:9" s="49" customFormat="1" x14ac:dyDescent="0.25">
      <c r="A6" s="8" t="s">
        <v>97</v>
      </c>
      <c r="B6" s="24" t="s">
        <v>102</v>
      </c>
      <c r="C6" s="10" t="s">
        <v>7</v>
      </c>
      <c r="D6" s="11" t="s">
        <v>8</v>
      </c>
      <c r="E6" s="11" t="s">
        <v>23</v>
      </c>
      <c r="F6" s="12" t="s">
        <v>2</v>
      </c>
    </row>
    <row r="7" spans="1:9" s="49" customFormat="1" outlineLevel="1" x14ac:dyDescent="0.25">
      <c r="A7" s="8" t="s">
        <v>10</v>
      </c>
      <c r="B7" s="9" t="s">
        <v>17</v>
      </c>
      <c r="C7" s="10" t="s">
        <v>16</v>
      </c>
      <c r="D7" s="11" t="s">
        <v>15</v>
      </c>
      <c r="E7" s="1"/>
      <c r="F7" s="12"/>
    </row>
    <row r="8" spans="1:9" outlineLevel="1" x14ac:dyDescent="0.25">
      <c r="A8" s="66" t="s">
        <v>18</v>
      </c>
      <c r="B8" s="67"/>
      <c r="C8" s="68">
        <v>2</v>
      </c>
      <c r="D8" s="69">
        <v>20</v>
      </c>
      <c r="E8" s="50">
        <f>-(C8*D8)</f>
        <v>-40</v>
      </c>
      <c r="F8" s="75"/>
      <c r="G8" s="2"/>
      <c r="H8" s="2"/>
      <c r="I8" s="2"/>
    </row>
    <row r="9" spans="1:9" outlineLevel="1" x14ac:dyDescent="0.25">
      <c r="A9" s="66" t="s">
        <v>19</v>
      </c>
      <c r="B9" s="67"/>
      <c r="C9" s="70"/>
      <c r="D9" s="68"/>
      <c r="E9" s="50">
        <f t="shared" ref="E9:E12" si="0">-(C9*D9)</f>
        <v>0</v>
      </c>
      <c r="F9" s="75"/>
      <c r="G9" s="2"/>
      <c r="H9" s="2"/>
      <c r="I9" s="2"/>
    </row>
    <row r="10" spans="1:9" outlineLevel="1" x14ac:dyDescent="0.25">
      <c r="A10" s="66" t="s">
        <v>20</v>
      </c>
      <c r="B10" s="67"/>
      <c r="C10" s="68"/>
      <c r="D10" s="69"/>
      <c r="E10" s="50">
        <f t="shared" si="0"/>
        <v>0</v>
      </c>
      <c r="F10" s="76"/>
      <c r="G10" s="2"/>
      <c r="H10" s="2"/>
      <c r="I10" s="2"/>
    </row>
    <row r="11" spans="1:9" outlineLevel="1" x14ac:dyDescent="0.25">
      <c r="A11" s="66" t="s">
        <v>21</v>
      </c>
      <c r="B11" s="67"/>
      <c r="C11" s="68"/>
      <c r="D11" s="69"/>
      <c r="E11" s="50">
        <f t="shared" si="0"/>
        <v>0</v>
      </c>
      <c r="F11" s="76"/>
      <c r="G11" s="2"/>
      <c r="H11" s="2"/>
      <c r="I11" s="2"/>
    </row>
    <row r="12" spans="1:9" outlineLevel="1" x14ac:dyDescent="0.25">
      <c r="A12" s="66" t="s">
        <v>22</v>
      </c>
      <c r="B12" s="71"/>
      <c r="C12" s="72"/>
      <c r="D12" s="73"/>
      <c r="E12" s="50">
        <f t="shared" si="0"/>
        <v>0</v>
      </c>
      <c r="F12" s="77"/>
      <c r="G12" s="74" t="s">
        <v>3</v>
      </c>
      <c r="H12" s="2"/>
      <c r="I12" s="2"/>
    </row>
    <row r="13" spans="1:9" ht="15.75" x14ac:dyDescent="0.25">
      <c r="A13" s="13" t="s">
        <v>24</v>
      </c>
      <c r="B13" s="14" t="s">
        <v>4</v>
      </c>
      <c r="C13" s="15"/>
      <c r="D13" s="15"/>
      <c r="E13" s="23">
        <f>SUM(E7:E12)</f>
        <v>-40</v>
      </c>
      <c r="F13" s="16"/>
      <c r="G13" s="2"/>
      <c r="H13" s="2"/>
      <c r="I13" s="2"/>
    </row>
    <row r="14" spans="1:9" outlineLevel="1" x14ac:dyDescent="0.25">
      <c r="A14" s="8" t="s">
        <v>10</v>
      </c>
      <c r="B14" s="9" t="s">
        <v>44</v>
      </c>
      <c r="C14" s="10" t="s">
        <v>16</v>
      </c>
      <c r="D14" s="11" t="s">
        <v>15</v>
      </c>
      <c r="E14" s="1"/>
      <c r="F14" s="12"/>
      <c r="G14" s="2"/>
      <c r="H14" s="2"/>
      <c r="I14" s="2"/>
    </row>
    <row r="15" spans="1:9" outlineLevel="1" x14ac:dyDescent="0.25">
      <c r="A15" s="66" t="s">
        <v>39</v>
      </c>
      <c r="B15" s="67"/>
      <c r="C15" s="68">
        <v>3</v>
      </c>
      <c r="D15" s="69">
        <v>45</v>
      </c>
      <c r="E15" s="50">
        <f>-(C15*D15)</f>
        <v>-135</v>
      </c>
      <c r="F15" s="75"/>
      <c r="G15" s="2"/>
      <c r="H15" s="2"/>
      <c r="I15" s="2"/>
    </row>
    <row r="16" spans="1:9" outlineLevel="1" x14ac:dyDescent="0.25">
      <c r="A16" s="66" t="s">
        <v>40</v>
      </c>
      <c r="B16" s="67"/>
      <c r="C16" s="70"/>
      <c r="D16" s="68"/>
      <c r="E16" s="50">
        <f t="shared" ref="E16:E19" si="1">-(C16*D16)</f>
        <v>0</v>
      </c>
      <c r="F16" s="75"/>
      <c r="G16" s="2"/>
      <c r="H16" s="2"/>
      <c r="I16" s="2"/>
    </row>
    <row r="17" spans="1:9" outlineLevel="1" x14ac:dyDescent="0.25">
      <c r="A17" s="66" t="s">
        <v>41</v>
      </c>
      <c r="B17" s="67"/>
      <c r="C17" s="68"/>
      <c r="D17" s="69"/>
      <c r="E17" s="50">
        <f t="shared" si="1"/>
        <v>0</v>
      </c>
      <c r="F17" s="76"/>
      <c r="G17" s="2"/>
      <c r="H17" s="2"/>
      <c r="I17" s="2"/>
    </row>
    <row r="18" spans="1:9" outlineLevel="1" x14ac:dyDescent="0.25">
      <c r="A18" s="66" t="s">
        <v>42</v>
      </c>
      <c r="B18" s="67"/>
      <c r="C18" s="68"/>
      <c r="D18" s="69"/>
      <c r="E18" s="50">
        <f t="shared" si="1"/>
        <v>0</v>
      </c>
      <c r="F18" s="76"/>
      <c r="G18" s="2"/>
      <c r="H18" s="2"/>
      <c r="I18" s="2"/>
    </row>
    <row r="19" spans="1:9" outlineLevel="1" x14ac:dyDescent="0.25">
      <c r="A19" s="66" t="s">
        <v>43</v>
      </c>
      <c r="B19" s="71"/>
      <c r="C19" s="72"/>
      <c r="D19" s="73"/>
      <c r="E19" s="50">
        <f t="shared" si="1"/>
        <v>0</v>
      </c>
      <c r="F19" s="77"/>
      <c r="G19" s="74" t="s">
        <v>3</v>
      </c>
      <c r="H19" s="2"/>
      <c r="I19" s="2"/>
    </row>
    <row r="20" spans="1:9" ht="15.75" x14ac:dyDescent="0.25">
      <c r="A20" s="13" t="s">
        <v>38</v>
      </c>
      <c r="B20" s="14" t="s">
        <v>4</v>
      </c>
      <c r="C20" s="15"/>
      <c r="D20" s="15"/>
      <c r="E20" s="23">
        <f>SUM(E14:E19)</f>
        <v>-135</v>
      </c>
      <c r="F20" s="16"/>
      <c r="G20" s="2"/>
      <c r="H20" s="2"/>
      <c r="I20" s="2"/>
    </row>
    <row r="21" spans="1:9" ht="30" outlineLevel="1" x14ac:dyDescent="0.25">
      <c r="A21" s="8" t="s">
        <v>46</v>
      </c>
      <c r="B21" s="9" t="s">
        <v>27</v>
      </c>
      <c r="C21" s="10" t="s">
        <v>28</v>
      </c>
      <c r="D21" s="11" t="s">
        <v>29</v>
      </c>
      <c r="E21" s="17"/>
      <c r="F21" s="7"/>
      <c r="G21" s="2"/>
      <c r="H21" s="2"/>
      <c r="I21" s="2"/>
    </row>
    <row r="22" spans="1:9" outlineLevel="1" x14ac:dyDescent="0.25">
      <c r="A22" s="66" t="s">
        <v>26</v>
      </c>
      <c r="B22" s="67"/>
      <c r="C22" s="70">
        <v>1</v>
      </c>
      <c r="D22" s="78">
        <v>30</v>
      </c>
      <c r="E22" s="50">
        <f>-(C22*D22)</f>
        <v>-30</v>
      </c>
      <c r="F22" s="76"/>
      <c r="G22" s="2"/>
      <c r="H22" s="2"/>
      <c r="I22" s="2"/>
    </row>
    <row r="23" spans="1:9" outlineLevel="1" x14ac:dyDescent="0.25">
      <c r="A23" s="66" t="s">
        <v>26</v>
      </c>
      <c r="B23" s="67"/>
      <c r="C23" s="70"/>
      <c r="D23" s="78"/>
      <c r="E23" s="50">
        <f t="shared" ref="E23:E24" si="2">-(C23*D23)</f>
        <v>0</v>
      </c>
      <c r="F23" s="76"/>
      <c r="G23" s="2"/>
      <c r="H23" s="2"/>
      <c r="I23" s="2"/>
    </row>
    <row r="24" spans="1:9" outlineLevel="1" x14ac:dyDescent="0.25">
      <c r="A24" s="66" t="s">
        <v>26</v>
      </c>
      <c r="B24" s="67"/>
      <c r="C24" s="70"/>
      <c r="D24" s="78"/>
      <c r="E24" s="50">
        <f t="shared" si="2"/>
        <v>0</v>
      </c>
      <c r="F24" s="75"/>
      <c r="G24" s="74" t="s">
        <v>3</v>
      </c>
      <c r="H24" s="2"/>
      <c r="I24" s="2"/>
    </row>
    <row r="25" spans="1:9" ht="15.75" x14ac:dyDescent="0.25">
      <c r="A25" s="13" t="s">
        <v>25</v>
      </c>
      <c r="B25" s="14" t="s">
        <v>4</v>
      </c>
      <c r="C25" s="15"/>
      <c r="D25" s="15"/>
      <c r="E25" s="95">
        <f>SUM(E22:E24)</f>
        <v>-30</v>
      </c>
      <c r="F25" s="16"/>
      <c r="G25" s="2"/>
      <c r="H25" s="2"/>
      <c r="I25" s="2"/>
    </row>
    <row r="26" spans="1:9" outlineLevel="1" x14ac:dyDescent="0.25">
      <c r="A26" s="8" t="s">
        <v>32</v>
      </c>
      <c r="B26" s="9" t="s">
        <v>45</v>
      </c>
      <c r="C26" s="18" t="s">
        <v>16</v>
      </c>
      <c r="D26" s="11" t="s">
        <v>37</v>
      </c>
      <c r="E26" s="1"/>
      <c r="G26" s="2"/>
      <c r="H26" s="2"/>
      <c r="I26" s="2"/>
    </row>
    <row r="27" spans="1:9" outlineLevel="1" x14ac:dyDescent="0.25">
      <c r="A27" s="66" t="s">
        <v>31</v>
      </c>
      <c r="B27" s="67"/>
      <c r="C27" s="19"/>
      <c r="D27" s="81">
        <v>1000</v>
      </c>
      <c r="E27" s="50">
        <f>-(D27)</f>
        <v>-1000</v>
      </c>
      <c r="F27" s="75"/>
      <c r="G27" s="2"/>
      <c r="H27" s="2"/>
      <c r="I27" s="2"/>
    </row>
    <row r="28" spans="1:9" outlineLevel="1" x14ac:dyDescent="0.25">
      <c r="A28" s="66" t="s">
        <v>33</v>
      </c>
      <c r="B28" s="67"/>
      <c r="C28" s="19"/>
      <c r="D28" s="82"/>
      <c r="E28" s="50">
        <f t="shared" ref="E28:E31" si="3">-(D28)</f>
        <v>0</v>
      </c>
      <c r="F28" s="75"/>
      <c r="G28" s="2"/>
      <c r="H28" s="2"/>
      <c r="I28" s="2"/>
    </row>
    <row r="29" spans="1:9" outlineLevel="1" x14ac:dyDescent="0.25">
      <c r="A29" s="66" t="s">
        <v>34</v>
      </c>
      <c r="B29" s="67"/>
      <c r="C29" s="19"/>
      <c r="D29" s="81"/>
      <c r="E29" s="50">
        <f t="shared" si="3"/>
        <v>0</v>
      </c>
      <c r="F29" s="75"/>
      <c r="G29" s="2"/>
      <c r="H29" s="2"/>
      <c r="I29" s="2"/>
    </row>
    <row r="30" spans="1:9" outlineLevel="1" x14ac:dyDescent="0.25">
      <c r="A30" s="66" t="s">
        <v>35</v>
      </c>
      <c r="B30" s="67"/>
      <c r="C30" s="19"/>
      <c r="D30" s="81"/>
      <c r="E30" s="50">
        <f t="shared" si="3"/>
        <v>0</v>
      </c>
      <c r="F30" s="75"/>
      <c r="G30" s="74" t="s">
        <v>3</v>
      </c>
      <c r="H30" s="2"/>
      <c r="I30" s="2"/>
    </row>
    <row r="31" spans="1:9" s="46" customFormat="1" outlineLevel="1" x14ac:dyDescent="0.25">
      <c r="A31" s="66" t="s">
        <v>36</v>
      </c>
      <c r="B31" s="71"/>
      <c r="C31" s="20"/>
      <c r="D31" s="85"/>
      <c r="E31" s="50">
        <f t="shared" si="3"/>
        <v>0</v>
      </c>
      <c r="F31" s="79"/>
    </row>
    <row r="32" spans="1:9" ht="15.75" x14ac:dyDescent="0.25">
      <c r="A32" s="13" t="s">
        <v>30</v>
      </c>
      <c r="B32" s="14" t="s">
        <v>4</v>
      </c>
      <c r="C32" s="52"/>
      <c r="D32" s="15"/>
      <c r="E32" s="23">
        <f>SUM(E26:E31)</f>
        <v>-1000</v>
      </c>
      <c r="F32" s="16"/>
      <c r="G32" s="2"/>
      <c r="H32" s="2"/>
      <c r="I32" s="2"/>
    </row>
    <row r="33" spans="1:9" ht="30" outlineLevel="1" x14ac:dyDescent="0.25">
      <c r="A33" s="8" t="s">
        <v>47</v>
      </c>
      <c r="B33" s="9" t="s">
        <v>27</v>
      </c>
      <c r="C33" s="53" t="s">
        <v>28</v>
      </c>
      <c r="D33" s="11" t="s">
        <v>49</v>
      </c>
      <c r="E33" s="17"/>
      <c r="G33" s="2"/>
      <c r="H33" s="2"/>
      <c r="I33" s="2"/>
    </row>
    <row r="34" spans="1:9" outlineLevel="1" x14ac:dyDescent="0.25">
      <c r="A34" s="66" t="s">
        <v>48</v>
      </c>
      <c r="B34" s="67"/>
      <c r="C34" s="70">
        <v>10</v>
      </c>
      <c r="D34" s="80">
        <v>600</v>
      </c>
      <c r="E34" s="5">
        <f>-(D34)</f>
        <v>-600</v>
      </c>
      <c r="F34" s="75"/>
      <c r="G34" s="2"/>
      <c r="H34" s="2"/>
      <c r="I34" s="2"/>
    </row>
    <row r="35" spans="1:9" outlineLevel="1" x14ac:dyDescent="0.25">
      <c r="A35" s="66" t="s">
        <v>48</v>
      </c>
      <c r="B35" s="67"/>
      <c r="C35" s="70"/>
      <c r="D35" s="80"/>
      <c r="E35" s="5">
        <f t="shared" ref="E35:E36" si="4">-(D35)</f>
        <v>0</v>
      </c>
      <c r="F35" s="75"/>
      <c r="G35" s="2"/>
      <c r="H35" s="2"/>
      <c r="I35" s="2"/>
    </row>
    <row r="36" spans="1:9" outlineLevel="1" x14ac:dyDescent="0.25">
      <c r="A36" s="66" t="s">
        <v>48</v>
      </c>
      <c r="B36" s="67"/>
      <c r="C36" s="70"/>
      <c r="D36" s="80"/>
      <c r="E36" s="5">
        <f t="shared" si="4"/>
        <v>0</v>
      </c>
      <c r="F36" s="75"/>
      <c r="G36" s="74" t="s">
        <v>3</v>
      </c>
      <c r="H36" s="2"/>
      <c r="I36" s="2"/>
    </row>
    <row r="37" spans="1:9" ht="15.75" x14ac:dyDescent="0.25">
      <c r="A37" s="13" t="s">
        <v>25</v>
      </c>
      <c r="B37" s="14" t="s">
        <v>4</v>
      </c>
      <c r="C37" s="52"/>
      <c r="D37" s="15"/>
      <c r="E37" s="23">
        <f>SUM(E34:E36)</f>
        <v>-600</v>
      </c>
      <c r="F37" s="21"/>
      <c r="G37" s="2"/>
      <c r="H37" s="2"/>
      <c r="I37" s="2"/>
    </row>
    <row r="38" spans="1:9" ht="30" outlineLevel="1" x14ac:dyDescent="0.25">
      <c r="A38" s="8" t="s">
        <v>70</v>
      </c>
      <c r="B38" s="9" t="s">
        <v>59</v>
      </c>
      <c r="C38" s="10" t="s">
        <v>57</v>
      </c>
      <c r="D38" s="10" t="s">
        <v>58</v>
      </c>
      <c r="E38" s="22"/>
      <c r="G38" s="2"/>
      <c r="H38" s="2"/>
      <c r="I38" s="2"/>
    </row>
    <row r="39" spans="1:9" outlineLevel="1" x14ac:dyDescent="0.25">
      <c r="A39" s="66" t="s">
        <v>51</v>
      </c>
      <c r="B39" s="67"/>
      <c r="C39" s="82">
        <v>90</v>
      </c>
      <c r="D39" s="81">
        <v>150</v>
      </c>
      <c r="E39" s="28">
        <f>-(SUM(C39:D39))</f>
        <v>-240</v>
      </c>
      <c r="F39" s="75"/>
      <c r="G39" s="2"/>
      <c r="H39" s="2"/>
      <c r="I39" s="2"/>
    </row>
    <row r="40" spans="1:9" outlineLevel="1" x14ac:dyDescent="0.25">
      <c r="A40" s="66" t="s">
        <v>52</v>
      </c>
      <c r="B40" s="67"/>
      <c r="C40" s="83"/>
      <c r="D40" s="82"/>
      <c r="E40" s="28">
        <f t="shared" ref="E40:E44" si="5">-(SUM(C40:D40))</f>
        <v>0</v>
      </c>
      <c r="F40" s="75"/>
      <c r="G40" s="2"/>
      <c r="H40" s="2"/>
      <c r="I40" s="2"/>
    </row>
    <row r="41" spans="1:9" outlineLevel="1" x14ac:dyDescent="0.25">
      <c r="A41" s="66" t="s">
        <v>53</v>
      </c>
      <c r="B41" s="67"/>
      <c r="C41" s="82"/>
      <c r="D41" s="81"/>
      <c r="E41" s="28">
        <f t="shared" si="5"/>
        <v>0</v>
      </c>
      <c r="F41" s="75"/>
      <c r="G41" s="2"/>
      <c r="H41" s="2"/>
      <c r="I41" s="2"/>
    </row>
    <row r="42" spans="1:9" outlineLevel="1" x14ac:dyDescent="0.25">
      <c r="A42" s="66" t="s">
        <v>54</v>
      </c>
      <c r="B42" s="67"/>
      <c r="C42" s="82"/>
      <c r="D42" s="81"/>
      <c r="E42" s="28">
        <f t="shared" si="5"/>
        <v>0</v>
      </c>
      <c r="F42" s="75"/>
      <c r="G42" s="2"/>
      <c r="H42" s="2"/>
      <c r="I42" s="2"/>
    </row>
    <row r="43" spans="1:9" outlineLevel="1" x14ac:dyDescent="0.25">
      <c r="A43" s="66" t="s">
        <v>55</v>
      </c>
      <c r="B43" s="71"/>
      <c r="C43" s="84"/>
      <c r="D43" s="85"/>
      <c r="E43" s="28">
        <f t="shared" si="5"/>
        <v>0</v>
      </c>
      <c r="F43" s="75"/>
      <c r="G43" s="2"/>
      <c r="H43" s="2"/>
      <c r="I43" s="2"/>
    </row>
    <row r="44" spans="1:9" outlineLevel="1" x14ac:dyDescent="0.25">
      <c r="A44" s="66" t="s">
        <v>56</v>
      </c>
      <c r="B44" s="67"/>
      <c r="C44" s="83"/>
      <c r="D44" s="80"/>
      <c r="E44" s="28">
        <f t="shared" si="5"/>
        <v>0</v>
      </c>
      <c r="F44" s="67"/>
      <c r="G44" s="74" t="s">
        <v>3</v>
      </c>
      <c r="H44" s="2"/>
      <c r="I44" s="2"/>
    </row>
    <row r="45" spans="1:9" ht="15.75" x14ac:dyDescent="0.25">
      <c r="A45" s="13" t="s">
        <v>50</v>
      </c>
      <c r="B45" s="14" t="s">
        <v>4</v>
      </c>
      <c r="C45" s="15"/>
      <c r="D45" s="23"/>
      <c r="E45" s="23">
        <f>SUM(E39:E44)</f>
        <v>-240</v>
      </c>
      <c r="F45" s="16"/>
      <c r="G45" s="2"/>
      <c r="H45" s="2"/>
      <c r="I45" s="2"/>
    </row>
    <row r="46" spans="1:9" ht="75" outlineLevel="1" x14ac:dyDescent="0.25">
      <c r="A46" s="8" t="s">
        <v>63</v>
      </c>
      <c r="B46" s="9" t="s">
        <v>60</v>
      </c>
      <c r="C46" s="10" t="s">
        <v>61</v>
      </c>
      <c r="D46" s="10" t="s">
        <v>103</v>
      </c>
      <c r="E46" s="22"/>
      <c r="G46" s="2"/>
      <c r="H46" s="2"/>
      <c r="I46" s="2"/>
    </row>
    <row r="47" spans="1:9" outlineLevel="1" x14ac:dyDescent="0.25">
      <c r="A47" s="66" t="s">
        <v>64</v>
      </c>
      <c r="B47" s="75">
        <v>400</v>
      </c>
      <c r="C47" s="82">
        <v>1500</v>
      </c>
      <c r="D47" s="81">
        <f>0.17*300*5</f>
        <v>255.00000000000003</v>
      </c>
      <c r="E47" s="28">
        <f>-(SUM(B47:D47))</f>
        <v>-2155</v>
      </c>
      <c r="F47" s="75"/>
      <c r="G47" s="2"/>
      <c r="H47" s="2"/>
      <c r="I47" s="2"/>
    </row>
    <row r="48" spans="1:9" outlineLevel="1" x14ac:dyDescent="0.25">
      <c r="A48" s="66" t="s">
        <v>65</v>
      </c>
      <c r="B48" s="75"/>
      <c r="C48" s="83"/>
      <c r="D48" s="82"/>
      <c r="E48" s="28">
        <f t="shared" ref="E48:E52" si="6">-(SUM(B48:D48))</f>
        <v>0</v>
      </c>
      <c r="F48" s="75"/>
      <c r="G48" s="2"/>
      <c r="H48" s="2"/>
      <c r="I48" s="2"/>
    </row>
    <row r="49" spans="1:9" outlineLevel="1" x14ac:dyDescent="0.25">
      <c r="A49" s="66" t="s">
        <v>66</v>
      </c>
      <c r="B49" s="75"/>
      <c r="C49" s="82"/>
      <c r="D49" s="81"/>
      <c r="E49" s="28">
        <f t="shared" si="6"/>
        <v>0</v>
      </c>
      <c r="F49" s="75"/>
      <c r="G49" s="2"/>
      <c r="H49" s="2"/>
      <c r="I49" s="2"/>
    </row>
    <row r="50" spans="1:9" outlineLevel="1" x14ac:dyDescent="0.25">
      <c r="A50" s="66" t="s">
        <v>67</v>
      </c>
      <c r="B50" s="75"/>
      <c r="C50" s="82"/>
      <c r="D50" s="81"/>
      <c r="E50" s="28">
        <f t="shared" si="6"/>
        <v>0</v>
      </c>
      <c r="F50" s="75"/>
      <c r="G50" s="2"/>
      <c r="H50" s="2"/>
      <c r="I50" s="2"/>
    </row>
    <row r="51" spans="1:9" outlineLevel="1" x14ac:dyDescent="0.25">
      <c r="A51" s="66" t="s">
        <v>68</v>
      </c>
      <c r="B51" s="77"/>
      <c r="C51" s="84"/>
      <c r="D51" s="85"/>
      <c r="E51" s="28">
        <f t="shared" si="6"/>
        <v>0</v>
      </c>
      <c r="F51" s="75"/>
      <c r="G51" s="51"/>
      <c r="H51" s="2"/>
      <c r="I51" s="2"/>
    </row>
    <row r="52" spans="1:9" outlineLevel="1" x14ac:dyDescent="0.25">
      <c r="A52" s="66" t="s">
        <v>69</v>
      </c>
      <c r="B52" s="75"/>
      <c r="C52" s="83"/>
      <c r="D52" s="80"/>
      <c r="E52" s="28">
        <f t="shared" si="6"/>
        <v>0</v>
      </c>
      <c r="F52" s="86"/>
      <c r="G52" s="74" t="s">
        <v>3</v>
      </c>
      <c r="H52" s="2"/>
      <c r="I52" s="2"/>
    </row>
    <row r="53" spans="1:9" ht="15.75" x14ac:dyDescent="0.25">
      <c r="A53" s="13" t="s">
        <v>62</v>
      </c>
      <c r="B53" s="14" t="s">
        <v>4</v>
      </c>
      <c r="C53" s="15"/>
      <c r="D53" s="23"/>
      <c r="E53" s="23">
        <f>SUM(E47:E52)</f>
        <v>-2155</v>
      </c>
      <c r="F53" s="16"/>
      <c r="G53" s="51"/>
      <c r="H53" s="2"/>
      <c r="I53" s="2"/>
    </row>
    <row r="54" spans="1:9" ht="16.5" thickBot="1" x14ac:dyDescent="0.3">
      <c r="A54" s="32" t="s">
        <v>71</v>
      </c>
      <c r="B54" s="36"/>
      <c r="C54" s="37"/>
      <c r="D54" s="38"/>
      <c r="E54" s="54">
        <f>E13+E20+E25+E32+E37+E45+E53</f>
        <v>-4200</v>
      </c>
      <c r="F54" s="33"/>
      <c r="G54" s="51"/>
      <c r="H54" s="2"/>
      <c r="I54" s="2"/>
    </row>
    <row r="55" spans="1:9" ht="15.75" outlineLevel="1" thickTop="1" x14ac:dyDescent="0.25">
      <c r="A55" s="8" t="s">
        <v>11</v>
      </c>
      <c r="B55" s="9" t="s">
        <v>72</v>
      </c>
      <c r="C55" s="53" t="s">
        <v>79</v>
      </c>
      <c r="D55" s="30" t="s">
        <v>88</v>
      </c>
      <c r="E55" s="31"/>
      <c r="F55" s="12"/>
      <c r="G55" s="2"/>
      <c r="H55" s="2"/>
      <c r="I55" s="2"/>
    </row>
    <row r="56" spans="1:9" outlineLevel="1" x14ac:dyDescent="0.25">
      <c r="A56" s="87" t="s">
        <v>98</v>
      </c>
      <c r="B56" s="88" t="s">
        <v>11</v>
      </c>
      <c r="C56" s="89">
        <v>30</v>
      </c>
      <c r="D56" s="68">
        <v>300</v>
      </c>
      <c r="E56" s="55">
        <f>C56*D56</f>
        <v>9000</v>
      </c>
      <c r="F56" s="91"/>
      <c r="G56" s="2"/>
      <c r="H56" s="2"/>
      <c r="I56" s="2"/>
    </row>
    <row r="57" spans="1:9" outlineLevel="1" x14ac:dyDescent="0.25">
      <c r="A57" s="87" t="s">
        <v>99</v>
      </c>
      <c r="B57" s="88"/>
      <c r="C57" s="89"/>
      <c r="D57" s="68"/>
      <c r="E57" s="55">
        <f t="shared" ref="E57:E58" si="7">C57*D57</f>
        <v>0</v>
      </c>
      <c r="F57" s="91"/>
      <c r="G57" s="2"/>
      <c r="H57" s="2"/>
      <c r="I57" s="2"/>
    </row>
    <row r="58" spans="1:9" outlineLevel="1" x14ac:dyDescent="0.25">
      <c r="A58" s="87" t="s">
        <v>100</v>
      </c>
      <c r="B58" s="67"/>
      <c r="C58" s="89"/>
      <c r="D58" s="68"/>
      <c r="E58" s="55">
        <f t="shared" si="7"/>
        <v>0</v>
      </c>
      <c r="F58" s="91"/>
      <c r="G58" s="2"/>
      <c r="H58" s="2"/>
      <c r="I58" s="2"/>
    </row>
    <row r="59" spans="1:9" outlineLevel="1" x14ac:dyDescent="0.25">
      <c r="A59" s="87" t="s">
        <v>101</v>
      </c>
      <c r="B59" s="90"/>
      <c r="C59" s="89"/>
      <c r="D59" s="68"/>
      <c r="E59" s="55">
        <f>C59*D59</f>
        <v>0</v>
      </c>
      <c r="F59" s="91"/>
      <c r="G59" s="74" t="s">
        <v>3</v>
      </c>
      <c r="H59" s="2"/>
      <c r="I59" s="2"/>
    </row>
    <row r="60" spans="1:9" ht="15.75" x14ac:dyDescent="0.25">
      <c r="A60" s="13" t="s">
        <v>81</v>
      </c>
      <c r="B60" s="14" t="s">
        <v>4</v>
      </c>
      <c r="C60" s="56"/>
      <c r="D60" s="57"/>
      <c r="E60" s="58">
        <f>SUM(E56:E59)</f>
        <v>9000</v>
      </c>
      <c r="F60" s="29"/>
      <c r="G60" s="2"/>
      <c r="H60" s="2"/>
      <c r="I60" s="2"/>
    </row>
    <row r="61" spans="1:9" outlineLevel="1" x14ac:dyDescent="0.25">
      <c r="A61" s="8" t="s">
        <v>73</v>
      </c>
      <c r="B61" s="9" t="s">
        <v>72</v>
      </c>
      <c r="C61" s="18" t="s">
        <v>16</v>
      </c>
      <c r="D61" s="11" t="s">
        <v>89</v>
      </c>
      <c r="E61" s="1"/>
      <c r="F61" s="12"/>
      <c r="G61" s="2"/>
      <c r="H61" s="2"/>
      <c r="I61" s="2"/>
    </row>
    <row r="62" spans="1:9" outlineLevel="1" x14ac:dyDescent="0.25">
      <c r="A62" s="66" t="s">
        <v>74</v>
      </c>
      <c r="B62" s="92"/>
      <c r="C62" s="19"/>
      <c r="D62" s="80"/>
      <c r="E62" s="28">
        <f>D62</f>
        <v>0</v>
      </c>
      <c r="F62" s="75"/>
      <c r="G62" s="2"/>
      <c r="H62" s="2"/>
      <c r="I62" s="2"/>
    </row>
    <row r="63" spans="1:9" outlineLevel="1" x14ac:dyDescent="0.25">
      <c r="A63" s="66" t="s">
        <v>75</v>
      </c>
      <c r="B63" s="92"/>
      <c r="C63" s="19"/>
      <c r="D63" s="80"/>
      <c r="E63" s="28">
        <f t="shared" ref="E63:E66" si="8">D63</f>
        <v>0</v>
      </c>
      <c r="F63" s="75"/>
      <c r="G63" s="2"/>
      <c r="H63" s="2"/>
      <c r="I63" s="2"/>
    </row>
    <row r="64" spans="1:9" outlineLevel="1" x14ac:dyDescent="0.25">
      <c r="A64" s="66" t="s">
        <v>76</v>
      </c>
      <c r="B64" s="92"/>
      <c r="C64" s="19"/>
      <c r="D64" s="80"/>
      <c r="E64" s="28">
        <f t="shared" si="8"/>
        <v>0</v>
      </c>
      <c r="F64" s="75"/>
      <c r="G64" s="51"/>
      <c r="H64" s="2"/>
      <c r="I64" s="2"/>
    </row>
    <row r="65" spans="1:9" outlineLevel="1" x14ac:dyDescent="0.25">
      <c r="A65" s="66" t="s">
        <v>77</v>
      </c>
      <c r="B65" s="92"/>
      <c r="C65" s="19"/>
      <c r="D65" s="83"/>
      <c r="E65" s="28">
        <f t="shared" si="8"/>
        <v>0</v>
      </c>
      <c r="F65" s="75"/>
      <c r="G65" s="51"/>
      <c r="H65" s="2"/>
      <c r="I65" s="2"/>
    </row>
    <row r="66" spans="1:9" outlineLevel="1" x14ac:dyDescent="0.25">
      <c r="A66" s="66" t="s">
        <v>78</v>
      </c>
      <c r="B66" s="92"/>
      <c r="C66" s="19"/>
      <c r="D66" s="83"/>
      <c r="E66" s="28">
        <f t="shared" si="8"/>
        <v>0</v>
      </c>
      <c r="F66" s="75"/>
      <c r="G66" s="74" t="s">
        <v>3</v>
      </c>
      <c r="H66" s="2"/>
      <c r="I66" s="2"/>
    </row>
    <row r="67" spans="1:9" ht="15.75" x14ac:dyDescent="0.25">
      <c r="A67" s="13" t="s">
        <v>80</v>
      </c>
      <c r="B67" s="14" t="s">
        <v>4</v>
      </c>
      <c r="C67" s="15"/>
      <c r="D67" s="23"/>
      <c r="E67" s="23">
        <f>SUM(E62:E66)</f>
        <v>0</v>
      </c>
      <c r="F67" s="16"/>
      <c r="G67" s="2"/>
      <c r="H67" s="2"/>
      <c r="I67" s="2"/>
    </row>
    <row r="68" spans="1:9" outlineLevel="1" x14ac:dyDescent="0.25">
      <c r="A68" s="8" t="s">
        <v>12</v>
      </c>
      <c r="B68" s="9" t="s">
        <v>72</v>
      </c>
      <c r="C68" s="18" t="s">
        <v>16</v>
      </c>
      <c r="D68" s="11" t="s">
        <v>89</v>
      </c>
      <c r="E68" s="1"/>
      <c r="G68" s="2"/>
      <c r="H68" s="2"/>
      <c r="I68" s="2"/>
    </row>
    <row r="69" spans="1:9" outlineLevel="1" x14ac:dyDescent="0.25">
      <c r="A69" s="66" t="s">
        <v>82</v>
      </c>
      <c r="B69" s="92"/>
      <c r="C69" s="19"/>
      <c r="D69" s="80"/>
      <c r="E69" s="28">
        <f>D69</f>
        <v>0</v>
      </c>
      <c r="F69" s="75"/>
      <c r="G69" s="2"/>
      <c r="H69" s="2"/>
      <c r="I69" s="2"/>
    </row>
    <row r="70" spans="1:9" outlineLevel="1" x14ac:dyDescent="0.25">
      <c r="A70" s="66" t="s">
        <v>83</v>
      </c>
      <c r="B70" s="92"/>
      <c r="C70" s="19"/>
      <c r="D70" s="80"/>
      <c r="E70" s="28">
        <f t="shared" ref="E70:E73" si="9">D70</f>
        <v>0</v>
      </c>
      <c r="F70" s="75"/>
      <c r="G70" s="2"/>
      <c r="H70" s="2"/>
      <c r="I70" s="2"/>
    </row>
    <row r="71" spans="1:9" outlineLevel="1" x14ac:dyDescent="0.25">
      <c r="A71" s="66" t="s">
        <v>84</v>
      </c>
      <c r="B71" s="92"/>
      <c r="C71" s="19"/>
      <c r="D71" s="80"/>
      <c r="E71" s="28">
        <f t="shared" si="9"/>
        <v>0</v>
      </c>
      <c r="F71" s="75"/>
      <c r="G71" s="2"/>
      <c r="H71" s="2"/>
      <c r="I71" s="2"/>
    </row>
    <row r="72" spans="1:9" outlineLevel="1" x14ac:dyDescent="0.25">
      <c r="A72" s="66" t="s">
        <v>85</v>
      </c>
      <c r="B72" s="92"/>
      <c r="C72" s="19"/>
      <c r="D72" s="83"/>
      <c r="E72" s="28">
        <f t="shared" si="9"/>
        <v>0</v>
      </c>
      <c r="F72" s="75"/>
      <c r="G72" s="2"/>
      <c r="H72" s="2"/>
      <c r="I72" s="2"/>
    </row>
    <row r="73" spans="1:9" outlineLevel="1" x14ac:dyDescent="0.25">
      <c r="A73" s="66" t="s">
        <v>86</v>
      </c>
      <c r="B73" s="92"/>
      <c r="C73" s="19"/>
      <c r="D73" s="83"/>
      <c r="E73" s="28">
        <f t="shared" si="9"/>
        <v>0</v>
      </c>
      <c r="F73" s="75"/>
      <c r="G73" s="74" t="s">
        <v>3</v>
      </c>
      <c r="H73" s="2"/>
      <c r="I73" s="2"/>
    </row>
    <row r="74" spans="1:9" ht="15.75" x14ac:dyDescent="0.25">
      <c r="A74" s="13" t="s">
        <v>87</v>
      </c>
      <c r="B74" s="14" t="s">
        <v>4</v>
      </c>
      <c r="C74" s="59"/>
      <c r="D74" s="34"/>
      <c r="E74" s="23">
        <f>SUM(E69:E73)</f>
        <v>0</v>
      </c>
      <c r="F74" s="16"/>
      <c r="G74" s="2"/>
      <c r="H74" s="2"/>
      <c r="I74" s="2"/>
    </row>
    <row r="75" spans="1:9" outlineLevel="1" x14ac:dyDescent="0.25">
      <c r="A75" s="8" t="s">
        <v>13</v>
      </c>
      <c r="B75" s="9" t="s">
        <v>72</v>
      </c>
      <c r="C75" s="18" t="s">
        <v>16</v>
      </c>
      <c r="D75" s="27" t="s">
        <v>89</v>
      </c>
      <c r="E75" s="1"/>
      <c r="G75" s="2"/>
      <c r="H75" s="2"/>
      <c r="I75" s="2"/>
    </row>
    <row r="76" spans="1:9" outlineLevel="1" x14ac:dyDescent="0.25">
      <c r="A76" s="66" t="s">
        <v>92</v>
      </c>
      <c r="B76" s="92"/>
      <c r="C76" s="93"/>
      <c r="D76" s="83"/>
      <c r="E76" s="60">
        <f>D76</f>
        <v>0</v>
      </c>
      <c r="F76" s="75"/>
      <c r="G76" s="2"/>
      <c r="H76" s="2"/>
      <c r="I76" s="2"/>
    </row>
    <row r="77" spans="1:9" outlineLevel="1" x14ac:dyDescent="0.25">
      <c r="A77" s="66" t="s">
        <v>93</v>
      </c>
      <c r="B77" s="92"/>
      <c r="C77" s="93"/>
      <c r="D77" s="83"/>
      <c r="E77" s="60">
        <f t="shared" ref="E77:E80" si="10">D77</f>
        <v>0</v>
      </c>
      <c r="F77" s="75"/>
      <c r="G77" s="2"/>
      <c r="H77" s="2"/>
      <c r="I77" s="2"/>
    </row>
    <row r="78" spans="1:9" outlineLevel="1" x14ac:dyDescent="0.25">
      <c r="A78" s="66" t="s">
        <v>94</v>
      </c>
      <c r="B78" s="92"/>
      <c r="C78" s="93"/>
      <c r="D78" s="83"/>
      <c r="E78" s="60">
        <f t="shared" si="10"/>
        <v>0</v>
      </c>
      <c r="F78" s="75"/>
      <c r="G78" s="2"/>
      <c r="H78" s="2"/>
      <c r="I78" s="2"/>
    </row>
    <row r="79" spans="1:9" outlineLevel="1" x14ac:dyDescent="0.25">
      <c r="A79" s="66" t="s">
        <v>95</v>
      </c>
      <c r="B79" s="92"/>
      <c r="C79" s="93"/>
      <c r="D79" s="83"/>
      <c r="E79" s="60">
        <f t="shared" si="10"/>
        <v>0</v>
      </c>
      <c r="F79" s="75"/>
      <c r="G79" s="2"/>
      <c r="H79" s="2"/>
      <c r="I79" s="2"/>
    </row>
    <row r="80" spans="1:9" outlineLevel="1" x14ac:dyDescent="0.25">
      <c r="A80" s="66" t="s">
        <v>96</v>
      </c>
      <c r="B80" s="92"/>
      <c r="C80" s="93"/>
      <c r="D80" s="83"/>
      <c r="E80" s="60">
        <f t="shared" si="10"/>
        <v>0</v>
      </c>
      <c r="F80" s="75"/>
      <c r="G80" s="74" t="s">
        <v>3</v>
      </c>
      <c r="H80" s="2"/>
      <c r="I80" s="2"/>
    </row>
    <row r="81" spans="1:7" ht="15.75" x14ac:dyDescent="0.25">
      <c r="A81" s="13" t="s">
        <v>90</v>
      </c>
      <c r="B81" s="14" t="s">
        <v>4</v>
      </c>
      <c r="C81" s="59"/>
      <c r="D81" s="34"/>
      <c r="E81" s="23">
        <f>SUM(E76:E80)</f>
        <v>0</v>
      </c>
      <c r="F81" s="16"/>
      <c r="G81" s="51"/>
    </row>
    <row r="82" spans="1:7" s="42" customFormat="1" ht="16.5" thickBot="1" x14ac:dyDescent="0.3">
      <c r="A82" s="25" t="s">
        <v>91</v>
      </c>
      <c r="B82" s="39"/>
      <c r="C82" s="40"/>
      <c r="D82" s="41"/>
      <c r="E82" s="35">
        <f>SUM(E60+E67+E74+E81)</f>
        <v>9000</v>
      </c>
      <c r="F82" s="26"/>
      <c r="G82" s="2"/>
    </row>
    <row r="83" spans="1:7" s="42" customFormat="1" ht="45.75" x14ac:dyDescent="0.3">
      <c r="A83" s="61" t="s">
        <v>14</v>
      </c>
      <c r="B83" s="62"/>
      <c r="C83" s="63"/>
      <c r="D83" s="64"/>
      <c r="E83" s="65">
        <f>E54+E82</f>
        <v>4800</v>
      </c>
      <c r="F83" s="6" t="s">
        <v>104</v>
      </c>
      <c r="G83" s="2"/>
    </row>
    <row r="84" spans="1:7" s="42" customFormat="1" x14ac:dyDescent="0.25">
      <c r="A84" s="2"/>
      <c r="B84" s="2"/>
      <c r="C84" s="3"/>
      <c r="D84" s="4"/>
      <c r="E84" s="4"/>
      <c r="F84" s="6"/>
      <c r="G84" s="2"/>
    </row>
    <row r="85" spans="1:7" s="42" customFormat="1" x14ac:dyDescent="0.25">
      <c r="A85" s="2"/>
      <c r="B85" s="2"/>
      <c r="C85" s="3"/>
      <c r="D85" s="4"/>
      <c r="E85" s="4"/>
      <c r="F85" s="6"/>
      <c r="G85" s="2"/>
    </row>
    <row r="86" spans="1:7" s="42" customFormat="1" x14ac:dyDescent="0.25">
      <c r="A86" s="2"/>
      <c r="B86" s="2"/>
      <c r="C86" s="3"/>
      <c r="D86" s="4"/>
      <c r="E86" s="4"/>
      <c r="F86" s="6"/>
      <c r="G86" s="2"/>
    </row>
    <row r="87" spans="1:7" s="42" customFormat="1" x14ac:dyDescent="0.25">
      <c r="A87" s="2"/>
      <c r="B87" s="2"/>
      <c r="C87" s="3"/>
      <c r="D87" s="4"/>
      <c r="E87" s="4"/>
      <c r="F87" s="6"/>
      <c r="G87" s="2"/>
    </row>
    <row r="88" spans="1:7" s="42" customFormat="1" x14ac:dyDescent="0.25">
      <c r="A88" s="2"/>
      <c r="B88" s="2"/>
      <c r="C88" s="3"/>
      <c r="D88" s="4"/>
      <c r="E88" s="4"/>
      <c r="F88" s="6"/>
      <c r="G88" s="2"/>
    </row>
    <row r="89" spans="1:7" s="42" customFormat="1" x14ac:dyDescent="0.25">
      <c r="A89" s="2"/>
      <c r="B89" s="2"/>
      <c r="C89" s="3"/>
      <c r="D89" s="4"/>
      <c r="E89" s="4"/>
      <c r="F89" s="6"/>
      <c r="G89" s="2"/>
    </row>
    <row r="90" spans="1:7" s="42" customFormat="1" x14ac:dyDescent="0.25">
      <c r="A90" s="2"/>
      <c r="B90" s="2"/>
      <c r="C90" s="3"/>
      <c r="D90" s="4"/>
      <c r="E90" s="4"/>
      <c r="F90" s="6"/>
      <c r="G90" s="2"/>
    </row>
    <row r="91" spans="1:7" s="42" customFormat="1" x14ac:dyDescent="0.25">
      <c r="A91" s="2"/>
      <c r="B91" s="2"/>
      <c r="C91" s="3"/>
      <c r="D91" s="4"/>
      <c r="E91" s="4"/>
      <c r="F91" s="6"/>
      <c r="G91" s="2"/>
    </row>
    <row r="92" spans="1:7" s="42" customFormat="1" x14ac:dyDescent="0.25">
      <c r="A92" s="2"/>
      <c r="B92" s="2"/>
      <c r="C92" s="3"/>
      <c r="D92" s="4"/>
      <c r="E92" s="4"/>
      <c r="F92" s="6"/>
      <c r="G92" s="2"/>
    </row>
    <row r="93" spans="1:7" s="42" customFormat="1" x14ac:dyDescent="0.25">
      <c r="A93" s="2"/>
      <c r="B93" s="2"/>
      <c r="C93" s="3"/>
      <c r="D93" s="4"/>
      <c r="E93" s="4"/>
      <c r="F93" s="6"/>
      <c r="G93" s="2"/>
    </row>
    <row r="94" spans="1:7" s="42" customFormat="1" x14ac:dyDescent="0.25">
      <c r="A94" s="2"/>
      <c r="B94" s="2"/>
      <c r="C94" s="3"/>
      <c r="D94" s="4"/>
      <c r="E94" s="4"/>
      <c r="F94" s="6"/>
      <c r="G94" s="2"/>
    </row>
    <row r="95" spans="1:7" s="42" customFormat="1" x14ac:dyDescent="0.25">
      <c r="A95" s="2"/>
      <c r="B95" s="2"/>
      <c r="C95" s="3"/>
      <c r="D95" s="4"/>
      <c r="E95" s="4"/>
      <c r="F95" s="6"/>
      <c r="G95" s="2"/>
    </row>
    <row r="96" spans="1:7" s="42" customFormat="1" x14ac:dyDescent="0.25">
      <c r="A96" s="2"/>
      <c r="B96" s="2"/>
      <c r="C96" s="3"/>
      <c r="D96" s="4"/>
      <c r="E96" s="4"/>
      <c r="F96" s="6"/>
      <c r="G96" s="2"/>
    </row>
    <row r="97" spans="1:7" s="42" customFormat="1" x14ac:dyDescent="0.25">
      <c r="A97" s="2"/>
      <c r="B97" s="2"/>
      <c r="C97" s="3"/>
      <c r="D97" s="4"/>
      <c r="E97" s="4"/>
      <c r="F97" s="6"/>
      <c r="G97" s="2"/>
    </row>
    <row r="98" spans="1:7" s="42" customFormat="1" x14ac:dyDescent="0.25">
      <c r="A98" s="2"/>
      <c r="B98" s="2"/>
      <c r="C98" s="3"/>
      <c r="D98" s="4"/>
      <c r="E98" s="4"/>
      <c r="F98" s="6"/>
      <c r="G98" s="2"/>
    </row>
    <row r="99" spans="1:7" s="42" customFormat="1" x14ac:dyDescent="0.25">
      <c r="A99" s="2"/>
      <c r="B99" s="2"/>
      <c r="C99" s="3"/>
      <c r="D99" s="4"/>
      <c r="E99" s="4"/>
      <c r="F99" s="6"/>
      <c r="G99" s="2"/>
    </row>
    <row r="100" spans="1:7" s="42" customFormat="1" x14ac:dyDescent="0.25">
      <c r="A100" s="2"/>
      <c r="B100" s="2"/>
      <c r="C100" s="3"/>
      <c r="D100" s="4"/>
      <c r="E100" s="4"/>
      <c r="F100" s="6"/>
      <c r="G100" s="2"/>
    </row>
    <row r="101" spans="1:7" s="42" customFormat="1" x14ac:dyDescent="0.25">
      <c r="A101" s="2"/>
      <c r="B101" s="2"/>
      <c r="C101" s="3"/>
      <c r="D101" s="4"/>
      <c r="E101" s="4"/>
      <c r="F101" s="6"/>
      <c r="G101" s="2"/>
    </row>
    <row r="102" spans="1:7" s="42" customFormat="1" x14ac:dyDescent="0.25">
      <c r="A102" s="2"/>
      <c r="B102" s="2"/>
      <c r="C102" s="3"/>
      <c r="D102" s="4"/>
      <c r="E102" s="4"/>
      <c r="F102" s="6"/>
      <c r="G102" s="2"/>
    </row>
    <row r="103" spans="1:7" s="42" customFormat="1" x14ac:dyDescent="0.25">
      <c r="A103" s="2"/>
      <c r="B103" s="2"/>
      <c r="C103" s="3"/>
      <c r="D103" s="4"/>
      <c r="E103" s="4"/>
      <c r="F103" s="6"/>
      <c r="G103" s="2"/>
    </row>
    <row r="104" spans="1:7" s="42" customFormat="1" x14ac:dyDescent="0.25">
      <c r="A104" s="2"/>
      <c r="B104" s="2"/>
      <c r="C104" s="3"/>
      <c r="D104" s="4"/>
      <c r="E104" s="4"/>
      <c r="F104" s="6"/>
      <c r="G104" s="2"/>
    </row>
    <row r="105" spans="1:7" s="42" customFormat="1" x14ac:dyDescent="0.25">
      <c r="A105" s="2"/>
      <c r="B105" s="2"/>
      <c r="C105" s="3"/>
      <c r="D105" s="4"/>
      <c r="E105" s="4"/>
      <c r="F105" s="6"/>
      <c r="G105" s="2"/>
    </row>
    <row r="106" spans="1:7" s="42" customFormat="1" x14ac:dyDescent="0.25">
      <c r="A106" s="2"/>
      <c r="B106" s="2"/>
      <c r="C106" s="3"/>
      <c r="D106" s="4"/>
      <c r="E106" s="4"/>
      <c r="F106" s="6"/>
      <c r="G106" s="2"/>
    </row>
    <row r="107" spans="1:7" s="42" customFormat="1" x14ac:dyDescent="0.25">
      <c r="A107" s="2"/>
      <c r="B107" s="2"/>
      <c r="C107" s="3"/>
      <c r="D107" s="4"/>
      <c r="E107" s="4"/>
      <c r="F107" s="6"/>
      <c r="G107" s="2"/>
    </row>
    <row r="108" spans="1:7" s="42" customFormat="1" x14ac:dyDescent="0.25">
      <c r="A108" s="2"/>
      <c r="B108" s="2"/>
      <c r="C108" s="3"/>
      <c r="D108" s="4"/>
      <c r="E108" s="4"/>
      <c r="F108" s="6"/>
      <c r="G108" s="2"/>
    </row>
    <row r="109" spans="1:7" s="42" customFormat="1" x14ac:dyDescent="0.25">
      <c r="A109" s="2"/>
      <c r="B109" s="2"/>
      <c r="C109" s="3"/>
      <c r="D109" s="4"/>
      <c r="E109" s="4"/>
      <c r="F109" s="6"/>
      <c r="G109" s="2"/>
    </row>
    <row r="110" spans="1:7" s="42" customFormat="1" x14ac:dyDescent="0.25">
      <c r="A110" s="2"/>
      <c r="B110" s="2"/>
      <c r="C110" s="3"/>
      <c r="D110" s="4"/>
      <c r="E110" s="4"/>
      <c r="F110" s="6"/>
      <c r="G110" s="2"/>
    </row>
    <row r="111" spans="1:7" s="42" customFormat="1" x14ac:dyDescent="0.25">
      <c r="A111" s="2"/>
      <c r="B111" s="2"/>
      <c r="C111" s="3"/>
      <c r="D111" s="4"/>
      <c r="E111" s="4"/>
      <c r="F111" s="6"/>
      <c r="G111" s="2"/>
    </row>
    <row r="112" spans="1:7" s="42" customFormat="1" x14ac:dyDescent="0.25">
      <c r="A112" s="2"/>
      <c r="B112" s="2"/>
      <c r="C112" s="3"/>
      <c r="D112" s="4"/>
      <c r="E112" s="4"/>
      <c r="F112" s="6"/>
      <c r="G112" s="2"/>
    </row>
    <row r="113" spans="1:7" s="42" customFormat="1" x14ac:dyDescent="0.25">
      <c r="A113" s="2"/>
      <c r="B113" s="2"/>
      <c r="C113" s="3"/>
      <c r="D113" s="4"/>
      <c r="E113" s="4"/>
      <c r="F113" s="6"/>
      <c r="G113" s="2"/>
    </row>
    <row r="114" spans="1:7" s="42" customFormat="1" x14ac:dyDescent="0.25">
      <c r="A114" s="2"/>
      <c r="B114" s="2"/>
      <c r="C114" s="3"/>
      <c r="D114" s="4"/>
      <c r="E114" s="4"/>
      <c r="F114" s="6"/>
      <c r="G114" s="2"/>
    </row>
    <row r="115" spans="1:7" s="42" customFormat="1" x14ac:dyDescent="0.25">
      <c r="A115" s="2"/>
      <c r="B115" s="2"/>
      <c r="C115" s="3"/>
      <c r="D115" s="4"/>
      <c r="E115" s="4"/>
      <c r="F115" s="6"/>
      <c r="G115" s="2"/>
    </row>
    <row r="116" spans="1:7" s="42" customFormat="1" x14ac:dyDescent="0.25">
      <c r="A116" s="2"/>
      <c r="B116" s="2"/>
      <c r="C116" s="3"/>
      <c r="D116" s="4"/>
      <c r="E116" s="4"/>
      <c r="F116" s="6"/>
      <c r="G116" s="2"/>
    </row>
    <row r="117" spans="1:7" s="42" customFormat="1" x14ac:dyDescent="0.25">
      <c r="A117" s="2"/>
      <c r="B117" s="2"/>
      <c r="C117" s="3"/>
      <c r="D117" s="4"/>
      <c r="E117" s="4"/>
      <c r="F117" s="6"/>
      <c r="G117" s="2"/>
    </row>
    <row r="118" spans="1:7" s="42" customFormat="1" x14ac:dyDescent="0.25">
      <c r="A118" s="2"/>
      <c r="B118" s="2"/>
      <c r="C118" s="3"/>
      <c r="D118" s="4"/>
      <c r="E118" s="4"/>
      <c r="F118" s="6"/>
      <c r="G118" s="2"/>
    </row>
    <row r="119" spans="1:7" s="42" customFormat="1" x14ac:dyDescent="0.25">
      <c r="A119" s="2"/>
      <c r="B119" s="2"/>
      <c r="C119" s="3"/>
      <c r="D119" s="4"/>
      <c r="E119" s="4"/>
      <c r="F119" s="6"/>
      <c r="G119" s="2"/>
    </row>
    <row r="120" spans="1:7" s="42" customFormat="1" x14ac:dyDescent="0.25">
      <c r="A120" s="2"/>
      <c r="B120" s="2"/>
      <c r="C120" s="3"/>
      <c r="D120" s="4"/>
      <c r="E120" s="4"/>
      <c r="F120" s="6"/>
      <c r="G120" s="2"/>
    </row>
    <row r="121" spans="1:7" s="42" customFormat="1" x14ac:dyDescent="0.25">
      <c r="A121" s="2"/>
      <c r="B121" s="2"/>
      <c r="C121" s="3"/>
      <c r="D121" s="4"/>
      <c r="E121" s="4"/>
      <c r="F121" s="6"/>
      <c r="G121" s="2"/>
    </row>
    <row r="122" spans="1:7" s="42" customFormat="1" x14ac:dyDescent="0.25">
      <c r="A122" s="2"/>
      <c r="B122" s="2"/>
      <c r="C122" s="3"/>
      <c r="D122" s="4"/>
      <c r="E122" s="4"/>
      <c r="F122" s="6"/>
      <c r="G122" s="2"/>
    </row>
    <row r="123" spans="1:7" s="42" customFormat="1" x14ac:dyDescent="0.25">
      <c r="A123" s="2"/>
      <c r="B123" s="2"/>
      <c r="C123" s="3"/>
      <c r="D123" s="4"/>
      <c r="E123" s="4"/>
      <c r="F123" s="6"/>
      <c r="G123" s="2"/>
    </row>
    <row r="124" spans="1:7" s="42" customFormat="1" x14ac:dyDescent="0.25">
      <c r="A124" s="2"/>
      <c r="B124" s="2"/>
      <c r="C124" s="3"/>
      <c r="D124" s="4"/>
      <c r="E124" s="4"/>
      <c r="F124" s="6"/>
      <c r="G124" s="2"/>
    </row>
    <row r="125" spans="1:7" s="42" customFormat="1" x14ac:dyDescent="0.25">
      <c r="A125" s="2"/>
      <c r="B125" s="2"/>
      <c r="C125" s="3"/>
      <c r="D125" s="4"/>
      <c r="E125" s="4"/>
      <c r="F125" s="6"/>
      <c r="G125" s="2"/>
    </row>
    <row r="126" spans="1:7" s="42" customFormat="1" x14ac:dyDescent="0.25">
      <c r="A126" s="2"/>
      <c r="B126" s="2"/>
      <c r="C126" s="3"/>
      <c r="D126" s="4"/>
      <c r="E126" s="4"/>
      <c r="F126" s="6"/>
      <c r="G126" s="2"/>
    </row>
    <row r="127" spans="1:7" s="42" customFormat="1" x14ac:dyDescent="0.25">
      <c r="A127" s="2"/>
      <c r="B127" s="2"/>
      <c r="C127" s="3"/>
      <c r="D127" s="4"/>
      <c r="E127" s="4"/>
      <c r="F127" s="6"/>
      <c r="G127" s="2"/>
    </row>
    <row r="128" spans="1:7" s="42" customFormat="1" x14ac:dyDescent="0.25">
      <c r="A128" s="2"/>
      <c r="B128" s="2"/>
      <c r="C128" s="3"/>
      <c r="D128" s="4"/>
      <c r="E128" s="4"/>
      <c r="F128" s="6"/>
      <c r="G128" s="2"/>
    </row>
    <row r="129" spans="1:7" s="42" customFormat="1" x14ac:dyDescent="0.25">
      <c r="A129" s="2"/>
      <c r="B129" s="2"/>
      <c r="C129" s="3"/>
      <c r="D129" s="4"/>
      <c r="E129" s="4"/>
      <c r="F129" s="6"/>
      <c r="G129" s="2"/>
    </row>
    <row r="130" spans="1:7" s="42" customFormat="1" x14ac:dyDescent="0.25">
      <c r="A130" s="2"/>
      <c r="B130" s="2"/>
      <c r="C130" s="3"/>
      <c r="D130" s="4"/>
      <c r="E130" s="4"/>
      <c r="F130" s="6"/>
      <c r="G130" s="2"/>
    </row>
    <row r="131" spans="1:7" s="42" customFormat="1" x14ac:dyDescent="0.25">
      <c r="A131" s="2"/>
      <c r="B131" s="2"/>
      <c r="C131" s="3"/>
      <c r="D131" s="4"/>
      <c r="E131" s="4"/>
      <c r="F131" s="6"/>
      <c r="G131" s="2"/>
    </row>
    <row r="132" spans="1:7" s="42" customFormat="1" x14ac:dyDescent="0.25">
      <c r="A132" s="2"/>
      <c r="B132" s="2"/>
      <c r="C132" s="3"/>
      <c r="D132" s="4"/>
      <c r="E132" s="4"/>
      <c r="F132" s="6"/>
      <c r="G132" s="2"/>
    </row>
    <row r="133" spans="1:7" s="42" customFormat="1" x14ac:dyDescent="0.25">
      <c r="A133" s="2"/>
      <c r="B133" s="2"/>
      <c r="C133" s="3"/>
      <c r="D133" s="4"/>
      <c r="E133" s="4"/>
      <c r="F133" s="6"/>
      <c r="G133" s="2"/>
    </row>
    <row r="134" spans="1:7" s="42" customFormat="1" x14ac:dyDescent="0.25">
      <c r="A134" s="2"/>
      <c r="B134" s="2"/>
      <c r="C134" s="3"/>
      <c r="D134" s="4"/>
      <c r="E134" s="4"/>
      <c r="F134" s="6"/>
      <c r="G134" s="2"/>
    </row>
    <row r="135" spans="1:7" s="42" customFormat="1" x14ac:dyDescent="0.25">
      <c r="A135" s="2"/>
      <c r="B135" s="2"/>
      <c r="C135" s="3"/>
      <c r="D135" s="4"/>
      <c r="E135" s="4"/>
      <c r="F135" s="6"/>
      <c r="G135" s="2"/>
    </row>
  </sheetData>
  <sheetProtection insertRows="0" selectLockedCells="1" sort="0"/>
  <mergeCells count="3">
    <mergeCell ref="A1:F1"/>
    <mergeCell ref="A2:F2"/>
    <mergeCell ref="A4:F4"/>
  </mergeCells>
  <phoneticPr fontId="7" type="noConversion"/>
  <pageMargins left="0.7" right="0.7" top="0.75" bottom="0.75" header="0.3" footer="0.3"/>
  <pageSetup scale="63"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3DAD4-F37A-43B6-93AD-64E63C28AB20}">
  <sheetPr>
    <pageSetUpPr fitToPage="1"/>
  </sheetPr>
  <dimension ref="A1:I135"/>
  <sheetViews>
    <sheetView tabSelected="1" zoomScale="90" zoomScaleNormal="90" zoomScalePageLayoutView="80" workbookViewId="0">
      <pane ySplit="6" topLeftCell="A7" activePane="bottomLeft" state="frozen"/>
      <selection pane="bottomLeft" activeCell="H13" sqref="H13:H41"/>
    </sheetView>
  </sheetViews>
  <sheetFormatPr defaultColWidth="9.140625" defaultRowHeight="15" outlineLevelRow="1" x14ac:dyDescent="0.25"/>
  <cols>
    <col min="1" max="2" width="20.42578125" style="2" customWidth="1"/>
    <col min="3" max="3" width="37.140625" style="2" customWidth="1"/>
    <col min="4" max="4" width="18.85546875" style="3" customWidth="1"/>
    <col min="5" max="5" width="26.85546875" style="4" customWidth="1"/>
    <col min="6" max="6" width="20.85546875" style="4" customWidth="1"/>
    <col min="7" max="7" width="25" style="6" customWidth="1"/>
    <col min="8" max="8" width="12.5703125" style="42" customWidth="1"/>
    <col min="9" max="9" width="56.28515625" style="42" customWidth="1"/>
    <col min="10" max="16384" width="9.140625" style="2"/>
  </cols>
  <sheetData>
    <row r="1" spans="1:9" ht="27.6" customHeight="1" x14ac:dyDescent="0.35">
      <c r="A1" s="111" t="s">
        <v>1</v>
      </c>
      <c r="B1" s="111"/>
      <c r="C1" s="111"/>
      <c r="D1" s="111"/>
      <c r="E1" s="111"/>
      <c r="F1" s="111"/>
      <c r="G1" s="111"/>
      <c r="H1" s="111"/>
      <c r="I1" s="111"/>
    </row>
    <row r="2" spans="1:9" x14ac:dyDescent="0.25">
      <c r="A2" s="112" t="s">
        <v>113</v>
      </c>
      <c r="B2" s="112"/>
      <c r="C2" s="112"/>
      <c r="D2" s="112"/>
      <c r="E2" s="112"/>
      <c r="F2" s="112"/>
      <c r="G2" s="112"/>
      <c r="H2" s="112"/>
      <c r="I2" s="112"/>
    </row>
    <row r="3" spans="1:9" x14ac:dyDescent="0.25">
      <c r="A3" s="115" t="s">
        <v>5</v>
      </c>
      <c r="B3" s="115"/>
      <c r="C3" s="115"/>
      <c r="D3" s="115"/>
      <c r="E3" s="115"/>
      <c r="F3" s="115"/>
      <c r="G3" s="115"/>
      <c r="H3" s="115"/>
      <c r="I3" s="115"/>
    </row>
    <row r="4" spans="1:9" s="45" customFormat="1" ht="37.5" customHeight="1" x14ac:dyDescent="0.25">
      <c r="A4" s="114" t="s">
        <v>125</v>
      </c>
      <c r="B4" s="114"/>
      <c r="C4" s="114"/>
      <c r="D4" s="114"/>
      <c r="E4" s="114"/>
      <c r="F4" s="114"/>
      <c r="G4" s="114"/>
      <c r="H4" s="114"/>
      <c r="I4" s="114"/>
    </row>
    <row r="5" spans="1:9" ht="28.9" customHeight="1" x14ac:dyDescent="0.25">
      <c r="A5" s="46" t="s">
        <v>0</v>
      </c>
      <c r="B5" s="46"/>
      <c r="C5" s="97"/>
      <c r="D5" s="30" t="s">
        <v>6</v>
      </c>
      <c r="E5" s="98"/>
    </row>
    <row r="6" spans="1:9" s="49" customFormat="1" x14ac:dyDescent="0.25">
      <c r="A6" s="99" t="s">
        <v>106</v>
      </c>
      <c r="B6" s="100" t="s">
        <v>97</v>
      </c>
      <c r="C6" s="100" t="s">
        <v>102</v>
      </c>
      <c r="D6" s="100" t="s">
        <v>107</v>
      </c>
      <c r="E6" s="101" t="s">
        <v>16</v>
      </c>
      <c r="F6" s="101" t="s">
        <v>108</v>
      </c>
      <c r="G6" s="100" t="s">
        <v>109</v>
      </c>
      <c r="H6" s="102" t="s">
        <v>110</v>
      </c>
      <c r="I6" s="100" t="s">
        <v>2</v>
      </c>
    </row>
    <row r="7" spans="1:9" s="49" customFormat="1" hidden="1" outlineLevel="1" x14ac:dyDescent="0.25">
      <c r="A7" s="109" t="s">
        <v>122</v>
      </c>
      <c r="B7" s="110" t="s">
        <v>10</v>
      </c>
      <c r="C7" s="110" t="s">
        <v>123</v>
      </c>
      <c r="D7" s="105" t="s">
        <v>111</v>
      </c>
      <c r="E7" s="107">
        <v>10</v>
      </c>
      <c r="F7" s="108">
        <v>20</v>
      </c>
      <c r="G7" s="106" t="s">
        <v>118</v>
      </c>
      <c r="H7" s="104">
        <f>IFERROR(E7*F7, "")</f>
        <v>200</v>
      </c>
      <c r="I7" s="103" t="s">
        <v>124</v>
      </c>
    </row>
    <row r="8" spans="1:9" hidden="1" outlineLevel="1" x14ac:dyDescent="0.25">
      <c r="A8" s="109"/>
      <c r="B8" s="110"/>
      <c r="C8" s="110"/>
      <c r="D8" s="105"/>
      <c r="E8" s="107"/>
      <c r="F8" s="108"/>
      <c r="G8" s="106"/>
      <c r="H8" s="104">
        <f t="shared" ref="H8:H39" si="0">IFERROR(D8*E8, "")</f>
        <v>0</v>
      </c>
      <c r="I8" s="103"/>
    </row>
    <row r="9" spans="1:9" hidden="1" outlineLevel="1" x14ac:dyDescent="0.25">
      <c r="A9" s="109"/>
      <c r="B9" s="110"/>
      <c r="C9" s="110"/>
      <c r="D9" s="105"/>
      <c r="E9" s="107"/>
      <c r="F9" s="108"/>
      <c r="G9" s="106"/>
      <c r="H9" s="104">
        <f t="shared" si="0"/>
        <v>0</v>
      </c>
      <c r="I9" s="103"/>
    </row>
    <row r="10" spans="1:9" hidden="1" outlineLevel="1" x14ac:dyDescent="0.25">
      <c r="A10" s="109"/>
      <c r="B10" s="110"/>
      <c r="C10" s="110"/>
      <c r="D10" s="105"/>
      <c r="E10" s="107"/>
      <c r="F10" s="108"/>
      <c r="G10" s="106"/>
      <c r="H10" s="104">
        <f t="shared" si="0"/>
        <v>0</v>
      </c>
      <c r="I10" s="103"/>
    </row>
    <row r="11" spans="1:9" hidden="1" outlineLevel="1" x14ac:dyDescent="0.25">
      <c r="A11" s="109"/>
      <c r="B11" s="110"/>
      <c r="C11" s="110"/>
      <c r="D11" s="105"/>
      <c r="E11" s="107"/>
      <c r="F11" s="108"/>
      <c r="G11" s="106"/>
      <c r="H11" s="104">
        <f t="shared" si="0"/>
        <v>0</v>
      </c>
      <c r="I11" s="103"/>
    </row>
    <row r="12" spans="1:9" hidden="1" outlineLevel="1" x14ac:dyDescent="0.25">
      <c r="A12" s="109"/>
      <c r="B12" s="110"/>
      <c r="C12" s="110"/>
      <c r="D12" s="105"/>
      <c r="E12" s="107"/>
      <c r="F12" s="108"/>
      <c r="G12" s="106"/>
      <c r="H12" s="104">
        <f t="shared" si="0"/>
        <v>0</v>
      </c>
      <c r="I12" s="103"/>
    </row>
    <row r="13" spans="1:9" collapsed="1" x14ac:dyDescent="0.25">
      <c r="A13" s="109"/>
      <c r="B13" s="110"/>
      <c r="C13" s="110"/>
      <c r="D13" s="105"/>
      <c r="E13" s="107"/>
      <c r="F13" s="108"/>
      <c r="G13" s="106"/>
      <c r="H13" s="104">
        <f t="shared" si="0"/>
        <v>0</v>
      </c>
      <c r="I13" s="103"/>
    </row>
    <row r="14" spans="1:9" outlineLevel="1" x14ac:dyDescent="0.25">
      <c r="A14" s="109"/>
      <c r="B14" s="110"/>
      <c r="C14" s="110"/>
      <c r="D14" s="105"/>
      <c r="E14" s="107"/>
      <c r="F14" s="108"/>
      <c r="G14" s="106"/>
      <c r="H14" s="104">
        <f t="shared" si="0"/>
        <v>0</v>
      </c>
      <c r="I14" s="103"/>
    </row>
    <row r="15" spans="1:9" outlineLevel="1" x14ac:dyDescent="0.25">
      <c r="A15" s="109"/>
      <c r="B15" s="110"/>
      <c r="C15" s="110"/>
      <c r="D15" s="105"/>
      <c r="E15" s="107"/>
      <c r="F15" s="108"/>
      <c r="G15" s="106"/>
      <c r="H15" s="104">
        <f t="shared" si="0"/>
        <v>0</v>
      </c>
      <c r="I15" s="103"/>
    </row>
    <row r="16" spans="1:9" outlineLevel="1" x14ac:dyDescent="0.25">
      <c r="A16" s="109"/>
      <c r="B16" s="110"/>
      <c r="C16" s="110"/>
      <c r="D16" s="105"/>
      <c r="E16" s="107"/>
      <c r="F16" s="108"/>
      <c r="G16" s="106"/>
      <c r="H16" s="104">
        <f t="shared" si="0"/>
        <v>0</v>
      </c>
      <c r="I16" s="103"/>
    </row>
    <row r="17" spans="1:9" outlineLevel="1" x14ac:dyDescent="0.25">
      <c r="A17" s="109"/>
      <c r="B17" s="110"/>
      <c r="C17" s="110"/>
      <c r="D17" s="105"/>
      <c r="E17" s="107"/>
      <c r="F17" s="108"/>
      <c r="G17" s="106"/>
      <c r="H17" s="104">
        <f t="shared" si="0"/>
        <v>0</v>
      </c>
      <c r="I17" s="103"/>
    </row>
    <row r="18" spans="1:9" outlineLevel="1" x14ac:dyDescent="0.25">
      <c r="A18" s="109"/>
      <c r="B18" s="110"/>
      <c r="C18" s="110"/>
      <c r="D18" s="105"/>
      <c r="E18" s="107"/>
      <c r="F18" s="108"/>
      <c r="G18" s="106"/>
      <c r="H18" s="104">
        <f t="shared" si="0"/>
        <v>0</v>
      </c>
      <c r="I18" s="103"/>
    </row>
    <row r="19" spans="1:9" outlineLevel="1" x14ac:dyDescent="0.25">
      <c r="A19" s="109"/>
      <c r="B19" s="110"/>
      <c r="C19" s="110"/>
      <c r="D19" s="105"/>
      <c r="E19" s="107"/>
      <c r="F19" s="108"/>
      <c r="G19" s="106"/>
      <c r="H19" s="104">
        <f t="shared" si="0"/>
        <v>0</v>
      </c>
      <c r="I19" s="103"/>
    </row>
    <row r="20" spans="1:9" x14ac:dyDescent="0.25">
      <c r="A20" s="109"/>
      <c r="B20" s="110"/>
      <c r="C20" s="110"/>
      <c r="D20" s="105"/>
      <c r="E20" s="107"/>
      <c r="F20" s="108"/>
      <c r="G20" s="106"/>
      <c r="H20" s="104">
        <f t="shared" si="0"/>
        <v>0</v>
      </c>
      <c r="I20" s="103"/>
    </row>
    <row r="21" spans="1:9" outlineLevel="1" x14ac:dyDescent="0.25">
      <c r="A21" s="109"/>
      <c r="B21" s="110"/>
      <c r="C21" s="110"/>
      <c r="D21" s="105"/>
      <c r="E21" s="107"/>
      <c r="F21" s="108"/>
      <c r="G21" s="106"/>
      <c r="H21" s="104">
        <f t="shared" si="0"/>
        <v>0</v>
      </c>
      <c r="I21" s="103"/>
    </row>
    <row r="22" spans="1:9" outlineLevel="1" x14ac:dyDescent="0.25">
      <c r="A22" s="109"/>
      <c r="B22" s="110"/>
      <c r="C22" s="110"/>
      <c r="D22" s="105"/>
      <c r="E22" s="107"/>
      <c r="F22" s="108"/>
      <c r="G22" s="106"/>
      <c r="H22" s="104">
        <f t="shared" si="0"/>
        <v>0</v>
      </c>
      <c r="I22" s="103"/>
    </row>
    <row r="23" spans="1:9" outlineLevel="1" x14ac:dyDescent="0.25">
      <c r="A23" s="109"/>
      <c r="B23" s="110"/>
      <c r="C23" s="110"/>
      <c r="D23" s="105"/>
      <c r="E23" s="107"/>
      <c r="F23" s="108"/>
      <c r="G23" s="106"/>
      <c r="H23" s="104">
        <f t="shared" si="0"/>
        <v>0</v>
      </c>
      <c r="I23" s="103"/>
    </row>
    <row r="24" spans="1:9" outlineLevel="1" x14ac:dyDescent="0.25">
      <c r="A24" s="109"/>
      <c r="B24" s="110"/>
      <c r="C24" s="110"/>
      <c r="D24" s="105"/>
      <c r="E24" s="107"/>
      <c r="F24" s="108"/>
      <c r="G24" s="106"/>
      <c r="H24" s="104">
        <f t="shared" si="0"/>
        <v>0</v>
      </c>
      <c r="I24" s="103"/>
    </row>
    <row r="25" spans="1:9" x14ac:dyDescent="0.25">
      <c r="A25" s="109"/>
      <c r="B25" s="110"/>
      <c r="C25" s="110"/>
      <c r="D25" s="105"/>
      <c r="E25" s="107"/>
      <c r="F25" s="108"/>
      <c r="G25" s="106"/>
      <c r="H25" s="104">
        <f t="shared" si="0"/>
        <v>0</v>
      </c>
      <c r="I25" s="103"/>
    </row>
    <row r="26" spans="1:9" outlineLevel="1" x14ac:dyDescent="0.25">
      <c r="A26" s="109"/>
      <c r="B26" s="110"/>
      <c r="C26" s="110"/>
      <c r="D26" s="105"/>
      <c r="E26" s="107"/>
      <c r="F26" s="108"/>
      <c r="G26" s="106"/>
      <c r="H26" s="104">
        <f t="shared" si="0"/>
        <v>0</v>
      </c>
      <c r="I26" s="103"/>
    </row>
    <row r="27" spans="1:9" outlineLevel="1" x14ac:dyDescent="0.25">
      <c r="A27" s="109"/>
      <c r="B27" s="110"/>
      <c r="C27" s="110"/>
      <c r="D27" s="105"/>
      <c r="E27" s="107"/>
      <c r="F27" s="108"/>
      <c r="G27" s="106"/>
      <c r="H27" s="104">
        <f t="shared" si="0"/>
        <v>0</v>
      </c>
      <c r="I27" s="103"/>
    </row>
    <row r="28" spans="1:9" outlineLevel="1" x14ac:dyDescent="0.25">
      <c r="A28" s="109"/>
      <c r="B28" s="110"/>
      <c r="C28" s="110"/>
      <c r="D28" s="105"/>
      <c r="E28" s="107"/>
      <c r="F28" s="108"/>
      <c r="G28" s="106"/>
      <c r="H28" s="104">
        <f t="shared" si="0"/>
        <v>0</v>
      </c>
      <c r="I28" s="103"/>
    </row>
    <row r="29" spans="1:9" outlineLevel="1" x14ac:dyDescent="0.25">
      <c r="A29" s="109"/>
      <c r="B29" s="110"/>
      <c r="C29" s="110"/>
      <c r="D29" s="105"/>
      <c r="E29" s="107"/>
      <c r="F29" s="108"/>
      <c r="G29" s="106"/>
      <c r="H29" s="104">
        <f t="shared" si="0"/>
        <v>0</v>
      </c>
      <c r="I29" s="103"/>
    </row>
    <row r="30" spans="1:9" outlineLevel="1" x14ac:dyDescent="0.25">
      <c r="A30" s="109"/>
      <c r="B30" s="110"/>
      <c r="C30" s="110"/>
      <c r="D30" s="105"/>
      <c r="E30" s="107"/>
      <c r="F30" s="108"/>
      <c r="G30" s="106"/>
      <c r="H30" s="104">
        <f t="shared" si="0"/>
        <v>0</v>
      </c>
      <c r="I30" s="103"/>
    </row>
    <row r="31" spans="1:9" s="46" customFormat="1" outlineLevel="1" x14ac:dyDescent="0.25">
      <c r="A31" s="109"/>
      <c r="B31" s="110"/>
      <c r="C31" s="110"/>
      <c r="D31" s="105"/>
      <c r="E31" s="107"/>
      <c r="F31" s="108"/>
      <c r="G31" s="106"/>
      <c r="H31" s="104">
        <f t="shared" si="0"/>
        <v>0</v>
      </c>
      <c r="I31" s="103"/>
    </row>
    <row r="32" spans="1:9" x14ac:dyDescent="0.25">
      <c r="A32" s="109"/>
      <c r="B32" s="110"/>
      <c r="C32" s="110"/>
      <c r="D32" s="105"/>
      <c r="E32" s="107"/>
      <c r="F32" s="108"/>
      <c r="G32" s="106"/>
      <c r="H32" s="104">
        <f t="shared" si="0"/>
        <v>0</v>
      </c>
      <c r="I32" s="103"/>
    </row>
    <row r="33" spans="1:9" outlineLevel="1" x14ac:dyDescent="0.25">
      <c r="A33" s="109"/>
      <c r="B33" s="110"/>
      <c r="C33" s="110"/>
      <c r="D33" s="105"/>
      <c r="E33" s="107"/>
      <c r="F33" s="108"/>
      <c r="G33" s="106"/>
      <c r="H33" s="104">
        <f t="shared" si="0"/>
        <v>0</v>
      </c>
      <c r="I33" s="103"/>
    </row>
    <row r="34" spans="1:9" outlineLevel="1" x14ac:dyDescent="0.25">
      <c r="A34" s="109"/>
      <c r="B34" s="110"/>
      <c r="C34" s="110"/>
      <c r="D34" s="105"/>
      <c r="E34" s="107"/>
      <c r="F34" s="108"/>
      <c r="G34" s="106"/>
      <c r="H34" s="104">
        <f t="shared" si="0"/>
        <v>0</v>
      </c>
      <c r="I34" s="103"/>
    </row>
    <row r="35" spans="1:9" outlineLevel="1" x14ac:dyDescent="0.25">
      <c r="A35" s="109"/>
      <c r="B35" s="110"/>
      <c r="C35" s="110"/>
      <c r="D35" s="105"/>
      <c r="E35" s="107"/>
      <c r="F35" s="108"/>
      <c r="G35" s="106"/>
      <c r="H35" s="104">
        <f t="shared" si="0"/>
        <v>0</v>
      </c>
      <c r="I35" s="103"/>
    </row>
    <row r="36" spans="1:9" outlineLevel="1" x14ac:dyDescent="0.25">
      <c r="A36" s="109"/>
      <c r="B36" s="110"/>
      <c r="C36" s="110"/>
      <c r="D36" s="105"/>
      <c r="E36" s="107"/>
      <c r="F36" s="108"/>
      <c r="G36" s="106"/>
      <c r="H36" s="104">
        <f t="shared" si="0"/>
        <v>0</v>
      </c>
      <c r="I36" s="103"/>
    </row>
    <row r="37" spans="1:9" x14ac:dyDescent="0.25">
      <c r="A37" s="109"/>
      <c r="B37" s="110"/>
      <c r="C37" s="110"/>
      <c r="D37" s="105"/>
      <c r="E37" s="107"/>
      <c r="F37" s="108"/>
      <c r="G37" s="106"/>
      <c r="H37" s="104">
        <f t="shared" si="0"/>
        <v>0</v>
      </c>
      <c r="I37" s="103"/>
    </row>
    <row r="38" spans="1:9" outlineLevel="1" x14ac:dyDescent="0.25">
      <c r="A38" s="109"/>
      <c r="B38" s="110"/>
      <c r="C38" s="110"/>
      <c r="D38" s="105"/>
      <c r="E38" s="107"/>
      <c r="F38" s="108"/>
      <c r="G38" s="106"/>
      <c r="H38" s="104">
        <f t="shared" si="0"/>
        <v>0</v>
      </c>
      <c r="I38" s="103"/>
    </row>
    <row r="39" spans="1:9" outlineLevel="1" x14ac:dyDescent="0.25">
      <c r="A39" s="109"/>
      <c r="B39" s="110"/>
      <c r="C39" s="110"/>
      <c r="D39" s="105"/>
      <c r="E39" s="107"/>
      <c r="F39" s="108"/>
      <c r="G39" s="106"/>
      <c r="H39" s="104">
        <f t="shared" si="0"/>
        <v>0</v>
      </c>
      <c r="I39" s="103"/>
    </row>
    <row r="40" spans="1:9" outlineLevel="1" x14ac:dyDescent="0.25">
      <c r="A40" s="109"/>
      <c r="B40" s="110"/>
      <c r="C40" s="110"/>
      <c r="D40" s="105"/>
      <c r="E40" s="107"/>
      <c r="F40" s="108"/>
      <c r="G40" s="106"/>
      <c r="H40" s="104">
        <f t="shared" ref="H40:H71" si="1">IFERROR(D40*E40, "")</f>
        <v>0</v>
      </c>
      <c r="I40" s="103"/>
    </row>
    <row r="41" spans="1:9" outlineLevel="1" x14ac:dyDescent="0.25">
      <c r="A41" s="116"/>
      <c r="B41" s="117"/>
      <c r="C41" s="117"/>
      <c r="D41" s="118"/>
      <c r="E41" s="119"/>
      <c r="F41" s="120"/>
      <c r="G41" s="124" t="s">
        <v>126</v>
      </c>
      <c r="H41" s="122">
        <f>SUM(H13:H40)</f>
        <v>0</v>
      </c>
      <c r="I41" s="123"/>
    </row>
    <row r="42" spans="1:9" outlineLevel="1" x14ac:dyDescent="0.25">
      <c r="A42" s="116"/>
      <c r="B42" s="117"/>
      <c r="C42" s="117"/>
      <c r="D42" s="118"/>
      <c r="E42" s="119"/>
      <c r="F42" s="120"/>
      <c r="G42" s="121"/>
      <c r="H42" s="122"/>
      <c r="I42" s="123"/>
    </row>
    <row r="43" spans="1:9" outlineLevel="1" x14ac:dyDescent="0.25">
      <c r="A43" s="116"/>
      <c r="B43" s="117"/>
      <c r="C43" s="117"/>
      <c r="D43" s="118"/>
      <c r="E43" s="119"/>
      <c r="F43" s="120"/>
      <c r="G43" s="121"/>
      <c r="H43" s="122"/>
      <c r="I43" s="123"/>
    </row>
    <row r="44" spans="1:9" outlineLevel="1" x14ac:dyDescent="0.25">
      <c r="A44" s="116"/>
      <c r="B44" s="117"/>
      <c r="C44" s="117"/>
      <c r="D44" s="118"/>
      <c r="E44" s="119"/>
      <c r="F44" s="120"/>
      <c r="G44" s="121"/>
      <c r="H44" s="122"/>
      <c r="I44" s="123"/>
    </row>
    <row r="45" spans="1:9" x14ac:dyDescent="0.25">
      <c r="A45" s="116"/>
      <c r="B45" s="117"/>
      <c r="C45" s="117"/>
      <c r="D45" s="118"/>
      <c r="E45" s="119"/>
      <c r="F45" s="120"/>
      <c r="G45" s="121"/>
      <c r="H45" s="122"/>
      <c r="I45" s="123"/>
    </row>
    <row r="46" spans="1:9" outlineLevel="1" x14ac:dyDescent="0.25">
      <c r="A46" s="116"/>
      <c r="B46" s="117"/>
      <c r="C46" s="117"/>
      <c r="D46" s="118"/>
      <c r="E46" s="119"/>
      <c r="F46" s="120"/>
      <c r="G46" s="121"/>
      <c r="H46" s="122"/>
      <c r="I46" s="123"/>
    </row>
    <row r="47" spans="1:9" outlineLevel="1" x14ac:dyDescent="0.25">
      <c r="A47" s="116"/>
      <c r="B47" s="117"/>
      <c r="C47" s="117"/>
      <c r="D47" s="118"/>
      <c r="E47" s="119"/>
      <c r="F47" s="120"/>
      <c r="G47" s="121"/>
      <c r="H47" s="122"/>
      <c r="I47" s="123"/>
    </row>
    <row r="48" spans="1:9" outlineLevel="1" x14ac:dyDescent="0.25">
      <c r="A48" s="116"/>
      <c r="B48" s="117"/>
      <c r="C48" s="117"/>
      <c r="D48" s="118"/>
      <c r="E48" s="119"/>
      <c r="F48" s="120"/>
      <c r="G48" s="121"/>
      <c r="H48" s="122"/>
      <c r="I48" s="123"/>
    </row>
    <row r="49" spans="1:9" outlineLevel="1" x14ac:dyDescent="0.25">
      <c r="A49" s="116"/>
      <c r="B49" s="117"/>
      <c r="C49" s="117"/>
      <c r="D49" s="118"/>
      <c r="E49" s="119"/>
      <c r="F49" s="120"/>
      <c r="G49" s="121"/>
      <c r="H49" s="122"/>
      <c r="I49" s="123"/>
    </row>
    <row r="50" spans="1:9" outlineLevel="1" x14ac:dyDescent="0.25">
      <c r="A50" s="116"/>
      <c r="B50" s="117"/>
      <c r="C50" s="117"/>
      <c r="D50" s="118"/>
      <c r="E50" s="119"/>
      <c r="F50" s="120"/>
      <c r="G50" s="121"/>
      <c r="H50" s="122"/>
      <c r="I50" s="123"/>
    </row>
    <row r="51" spans="1:9" outlineLevel="1" x14ac:dyDescent="0.25">
      <c r="A51" s="116"/>
      <c r="B51" s="117"/>
      <c r="C51" s="117"/>
      <c r="D51" s="118"/>
      <c r="E51" s="119"/>
      <c r="F51" s="120"/>
      <c r="G51" s="121"/>
      <c r="H51" s="122"/>
      <c r="I51" s="123"/>
    </row>
    <row r="52" spans="1:9" outlineLevel="1" x14ac:dyDescent="0.25">
      <c r="A52" s="116"/>
      <c r="B52" s="117"/>
      <c r="C52" s="117"/>
      <c r="D52" s="118"/>
      <c r="E52" s="119"/>
      <c r="F52" s="120"/>
      <c r="G52" s="121"/>
      <c r="H52" s="122"/>
      <c r="I52" s="123"/>
    </row>
    <row r="53" spans="1:9" x14ac:dyDescent="0.25">
      <c r="A53" s="116"/>
      <c r="B53" s="117"/>
      <c r="C53" s="117"/>
      <c r="D53" s="118"/>
      <c r="E53" s="119"/>
      <c r="F53" s="120"/>
      <c r="G53" s="121"/>
      <c r="H53" s="122"/>
      <c r="I53" s="123"/>
    </row>
    <row r="54" spans="1:9" x14ac:dyDescent="0.25">
      <c r="A54" s="116"/>
      <c r="B54" s="117"/>
      <c r="C54" s="117"/>
      <c r="D54" s="118"/>
      <c r="E54" s="119"/>
      <c r="F54" s="120"/>
      <c r="G54" s="121"/>
      <c r="H54" s="122"/>
      <c r="I54" s="123"/>
    </row>
    <row r="55" spans="1:9" outlineLevel="1" x14ac:dyDescent="0.25">
      <c r="A55" s="116"/>
      <c r="B55" s="117"/>
      <c r="C55" s="117"/>
      <c r="D55" s="118"/>
      <c r="E55" s="119"/>
      <c r="F55" s="120"/>
      <c r="G55" s="121"/>
      <c r="H55" s="122"/>
      <c r="I55" s="123"/>
    </row>
    <row r="56" spans="1:9" outlineLevel="1" x14ac:dyDescent="0.25">
      <c r="A56" s="116"/>
      <c r="B56" s="117"/>
      <c r="C56" s="117"/>
      <c r="D56" s="118"/>
      <c r="E56" s="119"/>
      <c r="F56" s="120"/>
      <c r="G56" s="121"/>
      <c r="H56" s="122"/>
      <c r="I56" s="123"/>
    </row>
    <row r="57" spans="1:9" outlineLevel="1" x14ac:dyDescent="0.25">
      <c r="A57" s="116"/>
      <c r="B57" s="117"/>
      <c r="C57" s="117"/>
      <c r="D57" s="118"/>
      <c r="E57" s="119"/>
      <c r="F57" s="120"/>
      <c r="G57" s="121"/>
      <c r="H57" s="122"/>
      <c r="I57" s="123"/>
    </row>
    <row r="58" spans="1:9" outlineLevel="1" x14ac:dyDescent="0.25">
      <c r="A58" s="116"/>
      <c r="B58" s="117"/>
      <c r="C58" s="117"/>
      <c r="D58" s="118"/>
      <c r="E58" s="119"/>
      <c r="F58" s="120"/>
      <c r="G58" s="121"/>
      <c r="H58" s="122"/>
      <c r="I58" s="123"/>
    </row>
    <row r="59" spans="1:9" outlineLevel="1" x14ac:dyDescent="0.25">
      <c r="A59" s="116"/>
      <c r="B59" s="117"/>
      <c r="C59" s="117"/>
      <c r="D59" s="118"/>
      <c r="E59" s="119"/>
      <c r="F59" s="120"/>
      <c r="G59" s="121"/>
      <c r="H59" s="122"/>
      <c r="I59" s="123"/>
    </row>
    <row r="60" spans="1:9" x14ac:dyDescent="0.25">
      <c r="A60" s="116"/>
      <c r="B60" s="117"/>
      <c r="C60" s="117"/>
      <c r="D60" s="118"/>
      <c r="E60" s="119"/>
      <c r="F60" s="120"/>
      <c r="G60" s="121"/>
      <c r="H60" s="122"/>
      <c r="I60" s="123"/>
    </row>
    <row r="61" spans="1:9" outlineLevel="1" x14ac:dyDescent="0.25">
      <c r="A61" s="116"/>
      <c r="B61" s="117"/>
      <c r="C61" s="117"/>
      <c r="D61" s="118"/>
      <c r="E61" s="119"/>
      <c r="F61" s="120"/>
      <c r="G61" s="121"/>
      <c r="H61" s="122"/>
      <c r="I61" s="123"/>
    </row>
    <row r="62" spans="1:9" outlineLevel="1" x14ac:dyDescent="0.25">
      <c r="A62" s="116"/>
      <c r="B62" s="117"/>
      <c r="C62" s="117"/>
      <c r="D62" s="118"/>
      <c r="E62" s="119"/>
      <c r="F62" s="120"/>
      <c r="G62" s="121"/>
      <c r="H62" s="122"/>
      <c r="I62" s="123"/>
    </row>
    <row r="63" spans="1:9" outlineLevel="1" x14ac:dyDescent="0.25">
      <c r="A63" s="116"/>
      <c r="B63" s="117"/>
      <c r="C63" s="117"/>
      <c r="D63" s="118"/>
      <c r="E63" s="119"/>
      <c r="F63" s="120"/>
      <c r="G63" s="121"/>
      <c r="H63" s="122"/>
      <c r="I63" s="123"/>
    </row>
    <row r="64" spans="1:9" outlineLevel="1" x14ac:dyDescent="0.25">
      <c r="A64" s="116"/>
      <c r="B64" s="117"/>
      <c r="C64" s="117"/>
      <c r="D64" s="118"/>
      <c r="E64" s="119"/>
      <c r="F64" s="120"/>
      <c r="G64" s="121"/>
      <c r="H64" s="122"/>
      <c r="I64" s="123"/>
    </row>
    <row r="65" spans="1:9" outlineLevel="1" x14ac:dyDescent="0.25">
      <c r="A65" s="116"/>
      <c r="B65" s="117"/>
      <c r="C65" s="117"/>
      <c r="D65" s="118"/>
      <c r="E65" s="119"/>
      <c r="F65" s="120"/>
      <c r="G65" s="121"/>
      <c r="H65" s="122"/>
      <c r="I65" s="123"/>
    </row>
    <row r="66" spans="1:9" outlineLevel="1" x14ac:dyDescent="0.25">
      <c r="A66" s="116"/>
      <c r="B66" s="117"/>
      <c r="C66" s="117"/>
      <c r="D66" s="118"/>
      <c r="E66" s="119"/>
      <c r="F66" s="120"/>
      <c r="G66" s="121"/>
      <c r="H66" s="122"/>
      <c r="I66" s="123"/>
    </row>
    <row r="67" spans="1:9" x14ac:dyDescent="0.25">
      <c r="A67" s="116"/>
      <c r="B67" s="117"/>
      <c r="C67" s="117"/>
      <c r="D67" s="118"/>
      <c r="E67" s="119"/>
      <c r="F67" s="120"/>
      <c r="G67" s="121"/>
      <c r="H67" s="122"/>
      <c r="I67" s="123"/>
    </row>
    <row r="68" spans="1:9" outlineLevel="1" x14ac:dyDescent="0.25">
      <c r="A68" s="116"/>
      <c r="B68" s="117"/>
      <c r="C68" s="117"/>
      <c r="D68" s="118"/>
      <c r="E68" s="119"/>
      <c r="F68" s="120"/>
      <c r="G68" s="121"/>
      <c r="H68" s="122"/>
      <c r="I68" s="123"/>
    </row>
    <row r="69" spans="1:9" outlineLevel="1" x14ac:dyDescent="0.25">
      <c r="A69" s="116"/>
      <c r="B69" s="117"/>
      <c r="C69" s="117"/>
      <c r="D69" s="118"/>
      <c r="E69" s="119"/>
      <c r="F69" s="120"/>
      <c r="G69" s="121"/>
      <c r="H69" s="122"/>
      <c r="I69" s="123"/>
    </row>
    <row r="70" spans="1:9" outlineLevel="1" x14ac:dyDescent="0.25">
      <c r="A70" s="116"/>
      <c r="B70" s="117"/>
      <c r="C70" s="117"/>
      <c r="D70" s="118"/>
      <c r="E70" s="119"/>
      <c r="F70" s="120"/>
      <c r="G70" s="121"/>
      <c r="H70" s="122"/>
      <c r="I70" s="123"/>
    </row>
    <row r="71" spans="1:9" outlineLevel="1" x14ac:dyDescent="0.25">
      <c r="A71" s="116"/>
      <c r="B71" s="117"/>
      <c r="C71" s="117"/>
      <c r="D71" s="118"/>
      <c r="E71" s="119"/>
      <c r="F71" s="120"/>
      <c r="G71" s="121"/>
      <c r="H71" s="122"/>
      <c r="I71" s="123"/>
    </row>
    <row r="72" spans="1:9" outlineLevel="1" x14ac:dyDescent="0.25">
      <c r="A72" s="116"/>
      <c r="B72" s="117"/>
      <c r="C72" s="117"/>
      <c r="D72" s="118"/>
      <c r="E72" s="119"/>
      <c r="F72" s="120"/>
      <c r="G72" s="121"/>
      <c r="H72" s="122"/>
      <c r="I72" s="123"/>
    </row>
    <row r="73" spans="1:9" outlineLevel="1" x14ac:dyDescent="0.25">
      <c r="A73" s="116"/>
      <c r="B73" s="117"/>
      <c r="C73" s="117"/>
      <c r="D73" s="118"/>
      <c r="E73" s="119"/>
      <c r="F73" s="120"/>
      <c r="G73" s="121"/>
      <c r="H73" s="122"/>
      <c r="I73" s="123"/>
    </row>
    <row r="74" spans="1:9" x14ac:dyDescent="0.25">
      <c r="A74" s="116"/>
      <c r="B74" s="117"/>
      <c r="C74" s="117"/>
      <c r="D74" s="118"/>
      <c r="E74" s="119"/>
      <c r="F74" s="120"/>
      <c r="G74" s="121"/>
      <c r="H74" s="122"/>
      <c r="I74" s="123"/>
    </row>
    <row r="75" spans="1:9" outlineLevel="1" x14ac:dyDescent="0.25">
      <c r="A75" s="116"/>
      <c r="B75" s="117"/>
      <c r="C75" s="117"/>
      <c r="D75" s="118"/>
      <c r="E75" s="119"/>
      <c r="F75" s="120"/>
      <c r="G75" s="121"/>
      <c r="H75" s="122"/>
      <c r="I75" s="123"/>
    </row>
    <row r="76" spans="1:9" outlineLevel="1" x14ac:dyDescent="0.25">
      <c r="A76" s="116"/>
      <c r="B76" s="117"/>
      <c r="C76" s="117"/>
      <c r="D76" s="118"/>
      <c r="E76" s="119"/>
      <c r="F76" s="120"/>
      <c r="G76" s="121"/>
      <c r="H76" s="122"/>
      <c r="I76" s="123"/>
    </row>
    <row r="77" spans="1:9" outlineLevel="1" x14ac:dyDescent="0.25">
      <c r="A77" s="116"/>
      <c r="B77" s="117"/>
      <c r="C77" s="117"/>
      <c r="D77" s="118"/>
      <c r="E77" s="119"/>
      <c r="F77" s="120"/>
      <c r="G77" s="121"/>
      <c r="H77" s="122"/>
      <c r="I77" s="123"/>
    </row>
    <row r="78" spans="1:9" outlineLevel="1" x14ac:dyDescent="0.25">
      <c r="A78" s="116"/>
      <c r="B78" s="117"/>
      <c r="C78" s="117"/>
      <c r="D78" s="118"/>
      <c r="E78" s="119"/>
      <c r="F78" s="120"/>
      <c r="G78" s="121"/>
      <c r="H78" s="122"/>
      <c r="I78" s="123"/>
    </row>
    <row r="79" spans="1:9" outlineLevel="1" x14ac:dyDescent="0.25">
      <c r="A79" s="116"/>
      <c r="B79" s="117"/>
      <c r="C79" s="117"/>
      <c r="D79" s="118"/>
      <c r="E79" s="119"/>
      <c r="F79" s="120"/>
      <c r="G79" s="121"/>
      <c r="H79" s="122"/>
      <c r="I79" s="123"/>
    </row>
    <row r="80" spans="1:9" outlineLevel="1" x14ac:dyDescent="0.25">
      <c r="A80" s="116"/>
      <c r="B80" s="117"/>
      <c r="C80" s="117"/>
      <c r="D80" s="118"/>
      <c r="E80" s="119"/>
      <c r="F80" s="120"/>
      <c r="G80" s="121"/>
      <c r="H80" s="122"/>
      <c r="I80" s="123"/>
    </row>
    <row r="81" spans="1:9" x14ac:dyDescent="0.25">
      <c r="A81" s="116"/>
      <c r="B81" s="117"/>
      <c r="C81" s="117"/>
      <c r="D81" s="118"/>
      <c r="E81" s="119"/>
      <c r="F81" s="120"/>
      <c r="G81" s="121"/>
      <c r="H81" s="122"/>
      <c r="I81" s="123"/>
    </row>
    <row r="82" spans="1:9" s="42" customFormat="1" x14ac:dyDescent="0.25">
      <c r="A82" s="116"/>
      <c r="B82" s="117"/>
      <c r="C82" s="117"/>
      <c r="D82" s="118"/>
      <c r="E82" s="119"/>
      <c r="F82" s="120"/>
      <c r="G82" s="121"/>
      <c r="H82" s="122"/>
      <c r="I82" s="123"/>
    </row>
    <row r="83" spans="1:9" s="42" customFormat="1" x14ac:dyDescent="0.25">
      <c r="A83" s="116"/>
      <c r="B83" s="117"/>
      <c r="C83" s="117"/>
      <c r="D83" s="118"/>
      <c r="E83" s="119"/>
      <c r="F83" s="120"/>
      <c r="G83" s="121"/>
      <c r="H83" s="122"/>
      <c r="I83" s="123"/>
    </row>
    <row r="84" spans="1:9" s="42" customFormat="1" x14ac:dyDescent="0.25">
      <c r="A84" s="116"/>
      <c r="B84" s="117"/>
      <c r="C84" s="117"/>
      <c r="D84" s="118"/>
      <c r="E84" s="119"/>
      <c r="F84" s="120"/>
      <c r="G84" s="121"/>
      <c r="H84" s="122"/>
      <c r="I84" s="123"/>
    </row>
    <row r="85" spans="1:9" s="42" customFormat="1" x14ac:dyDescent="0.25">
      <c r="A85" s="116"/>
      <c r="B85" s="117"/>
      <c r="C85" s="117"/>
      <c r="D85" s="118"/>
      <c r="E85" s="119"/>
      <c r="F85" s="120"/>
      <c r="G85" s="121"/>
      <c r="H85" s="122"/>
      <c r="I85" s="123"/>
    </row>
    <row r="86" spans="1:9" s="42" customFormat="1" x14ac:dyDescent="0.25">
      <c r="A86" s="116"/>
      <c r="B86" s="117"/>
      <c r="C86" s="117"/>
      <c r="D86" s="118"/>
      <c r="E86" s="119"/>
      <c r="F86" s="120"/>
      <c r="G86" s="121"/>
      <c r="H86" s="122"/>
      <c r="I86" s="123"/>
    </row>
    <row r="87" spans="1:9" s="42" customFormat="1" x14ac:dyDescent="0.25">
      <c r="A87" s="116"/>
      <c r="B87" s="117"/>
      <c r="C87" s="117"/>
      <c r="D87" s="118"/>
      <c r="E87" s="119"/>
      <c r="F87" s="120"/>
      <c r="G87" s="121"/>
      <c r="H87" s="122"/>
      <c r="I87" s="123"/>
    </row>
    <row r="88" spans="1:9" s="42" customFormat="1" x14ac:dyDescent="0.25">
      <c r="A88" s="116"/>
      <c r="B88" s="117"/>
      <c r="C88" s="117"/>
      <c r="D88" s="118"/>
      <c r="E88" s="119"/>
      <c r="F88" s="120"/>
      <c r="G88" s="121"/>
      <c r="H88" s="122"/>
      <c r="I88" s="123"/>
    </row>
    <row r="89" spans="1:9" s="42" customFormat="1" x14ac:dyDescent="0.25">
      <c r="A89" s="116"/>
      <c r="B89" s="117"/>
      <c r="C89" s="117"/>
      <c r="D89" s="118"/>
      <c r="E89" s="119"/>
      <c r="F89" s="120"/>
      <c r="G89" s="121"/>
      <c r="H89" s="122"/>
      <c r="I89" s="123"/>
    </row>
    <row r="90" spans="1:9" s="42" customFormat="1" x14ac:dyDescent="0.25">
      <c r="A90" s="116"/>
      <c r="B90" s="117"/>
      <c r="C90" s="117"/>
      <c r="D90" s="118"/>
      <c r="E90" s="119"/>
      <c r="F90" s="120"/>
      <c r="G90" s="121"/>
      <c r="H90" s="122"/>
      <c r="I90" s="123"/>
    </row>
    <row r="91" spans="1:9" s="42" customFormat="1" x14ac:dyDescent="0.25">
      <c r="A91" s="116"/>
      <c r="B91" s="117"/>
      <c r="C91" s="117"/>
      <c r="D91" s="118"/>
      <c r="E91" s="119"/>
      <c r="F91" s="120"/>
      <c r="G91" s="121"/>
      <c r="H91" s="122"/>
      <c r="I91" s="123"/>
    </row>
    <row r="92" spans="1:9" s="42" customFormat="1" x14ac:dyDescent="0.25">
      <c r="A92" s="116"/>
      <c r="B92" s="117"/>
      <c r="C92" s="117"/>
      <c r="D92" s="118"/>
      <c r="E92" s="119"/>
      <c r="F92" s="120"/>
      <c r="G92" s="121"/>
      <c r="H92" s="122"/>
      <c r="I92" s="123"/>
    </row>
    <row r="93" spans="1:9" s="42" customFormat="1" x14ac:dyDescent="0.25">
      <c r="A93" s="116"/>
      <c r="B93" s="117"/>
      <c r="C93" s="117"/>
      <c r="D93" s="118"/>
      <c r="E93" s="119"/>
      <c r="F93" s="120"/>
      <c r="G93" s="121"/>
      <c r="H93" s="122"/>
      <c r="I93" s="123"/>
    </row>
    <row r="94" spans="1:9" s="42" customFormat="1" x14ac:dyDescent="0.25">
      <c r="A94" s="116"/>
      <c r="B94" s="117"/>
      <c r="C94" s="117"/>
      <c r="D94" s="118"/>
      <c r="E94" s="119"/>
      <c r="F94" s="120"/>
      <c r="G94" s="121"/>
      <c r="H94" s="122"/>
      <c r="I94" s="123"/>
    </row>
    <row r="95" spans="1:9" s="42" customFormat="1" x14ac:dyDescent="0.25">
      <c r="A95" s="116"/>
      <c r="B95" s="117"/>
      <c r="C95" s="117"/>
      <c r="D95" s="118"/>
      <c r="E95" s="119"/>
      <c r="F95" s="120"/>
      <c r="G95" s="121"/>
      <c r="H95" s="122"/>
      <c r="I95" s="123"/>
    </row>
    <row r="96" spans="1:9" s="42" customFormat="1" x14ac:dyDescent="0.25">
      <c r="A96" s="116"/>
      <c r="B96" s="117"/>
      <c r="C96" s="117"/>
      <c r="D96" s="118"/>
      <c r="E96" s="119"/>
      <c r="F96" s="120"/>
      <c r="G96" s="121"/>
      <c r="H96" s="122"/>
      <c r="I96" s="123"/>
    </row>
    <row r="97" spans="1:9" s="42" customFormat="1" x14ac:dyDescent="0.25">
      <c r="A97" s="116"/>
      <c r="B97" s="117"/>
      <c r="C97" s="117"/>
      <c r="D97" s="118"/>
      <c r="E97" s="119"/>
      <c r="F97" s="120"/>
      <c r="G97" s="121"/>
      <c r="H97" s="122"/>
      <c r="I97" s="123"/>
    </row>
    <row r="98" spans="1:9" s="42" customFormat="1" x14ac:dyDescent="0.25">
      <c r="A98" s="116"/>
      <c r="B98" s="117"/>
      <c r="C98" s="117"/>
      <c r="D98" s="118"/>
      <c r="E98" s="119"/>
      <c r="F98" s="120"/>
      <c r="G98" s="121"/>
      <c r="H98" s="122"/>
      <c r="I98" s="123"/>
    </row>
    <row r="99" spans="1:9" s="42" customFormat="1" x14ac:dyDescent="0.25">
      <c r="A99" s="116"/>
      <c r="B99" s="117"/>
      <c r="C99" s="117"/>
      <c r="D99" s="118"/>
      <c r="E99" s="119"/>
      <c r="F99" s="120"/>
      <c r="G99" s="121"/>
      <c r="H99" s="122"/>
      <c r="I99" s="123"/>
    </row>
    <row r="100" spans="1:9" s="42" customFormat="1" x14ac:dyDescent="0.25">
      <c r="A100" s="116"/>
      <c r="B100" s="117"/>
      <c r="C100" s="117"/>
      <c r="D100" s="118"/>
      <c r="E100" s="119"/>
      <c r="F100" s="120"/>
      <c r="G100" s="121"/>
      <c r="H100" s="122"/>
      <c r="I100" s="123"/>
    </row>
    <row r="101" spans="1:9" s="42" customFormat="1" x14ac:dyDescent="0.25">
      <c r="A101" s="2"/>
      <c r="B101" s="2"/>
      <c r="C101" s="2"/>
      <c r="D101" s="3"/>
      <c r="E101" s="4"/>
      <c r="F101" s="4"/>
      <c r="G101" s="6"/>
    </row>
    <row r="102" spans="1:9" s="42" customFormat="1" x14ac:dyDescent="0.25">
      <c r="A102" s="2"/>
      <c r="B102" s="2"/>
      <c r="C102" s="2"/>
      <c r="D102" s="3"/>
      <c r="E102" s="4"/>
      <c r="F102" s="4"/>
      <c r="G102" s="6"/>
    </row>
    <row r="103" spans="1:9" s="42" customFormat="1" x14ac:dyDescent="0.25">
      <c r="A103" s="2"/>
      <c r="B103" s="2"/>
      <c r="C103" s="2"/>
      <c r="D103" s="3"/>
      <c r="E103" s="4"/>
      <c r="F103" s="4"/>
      <c r="G103" s="6"/>
    </row>
    <row r="104" spans="1:9" s="42" customFormat="1" x14ac:dyDescent="0.25">
      <c r="A104" s="2"/>
      <c r="B104" s="2"/>
      <c r="C104" s="2"/>
      <c r="D104" s="3"/>
      <c r="E104" s="4"/>
      <c r="F104" s="4"/>
      <c r="G104" s="6"/>
    </row>
    <row r="105" spans="1:9" s="42" customFormat="1" x14ac:dyDescent="0.25">
      <c r="A105" s="2"/>
      <c r="B105" s="2"/>
      <c r="C105" s="2"/>
      <c r="D105" s="3"/>
      <c r="E105" s="4"/>
      <c r="F105" s="4"/>
      <c r="G105" s="6"/>
    </row>
    <row r="106" spans="1:9" s="42" customFormat="1" x14ac:dyDescent="0.25">
      <c r="A106" s="2"/>
      <c r="B106" s="2"/>
      <c r="C106" s="2"/>
      <c r="D106" s="3"/>
      <c r="E106" s="4"/>
      <c r="F106" s="4"/>
      <c r="G106" s="6"/>
    </row>
    <row r="107" spans="1:9" s="42" customFormat="1" x14ac:dyDescent="0.25">
      <c r="A107" s="2"/>
      <c r="B107" s="2"/>
      <c r="C107" s="2"/>
      <c r="D107" s="3"/>
      <c r="E107" s="4"/>
      <c r="F107" s="4"/>
      <c r="G107" s="6"/>
    </row>
    <row r="108" spans="1:9" s="42" customFormat="1" x14ac:dyDescent="0.25">
      <c r="A108" s="2"/>
      <c r="B108" s="2"/>
      <c r="C108" s="2"/>
      <c r="D108" s="3"/>
      <c r="E108" s="4"/>
      <c r="F108" s="4"/>
      <c r="G108" s="6"/>
    </row>
    <row r="109" spans="1:9" s="42" customFormat="1" x14ac:dyDescent="0.25">
      <c r="A109" s="2"/>
      <c r="B109" s="2"/>
      <c r="C109" s="2"/>
      <c r="D109" s="3"/>
      <c r="E109" s="4"/>
      <c r="F109" s="4"/>
      <c r="G109" s="6"/>
    </row>
    <row r="110" spans="1:9" s="42" customFormat="1" x14ac:dyDescent="0.25">
      <c r="A110" s="2"/>
      <c r="B110" s="2"/>
      <c r="C110" s="2"/>
      <c r="D110" s="3"/>
      <c r="E110" s="4"/>
      <c r="F110" s="4"/>
      <c r="G110" s="6"/>
    </row>
    <row r="111" spans="1:9" s="42" customFormat="1" x14ac:dyDescent="0.25">
      <c r="A111" s="2"/>
      <c r="B111" s="2"/>
      <c r="C111" s="2"/>
      <c r="D111" s="3"/>
      <c r="E111" s="4"/>
      <c r="F111" s="4"/>
      <c r="G111" s="6"/>
    </row>
    <row r="112" spans="1:9" s="42" customFormat="1" x14ac:dyDescent="0.25">
      <c r="A112" s="2"/>
      <c r="B112" s="2"/>
      <c r="C112" s="2"/>
      <c r="D112" s="3"/>
      <c r="E112" s="4"/>
      <c r="F112" s="4"/>
      <c r="G112" s="6"/>
    </row>
    <row r="113" spans="1:7" s="42" customFormat="1" x14ac:dyDescent="0.25">
      <c r="A113" s="2"/>
      <c r="B113" s="2"/>
      <c r="C113" s="2"/>
      <c r="D113" s="3"/>
      <c r="E113" s="4"/>
      <c r="F113" s="4"/>
      <c r="G113" s="6"/>
    </row>
    <row r="114" spans="1:7" s="42" customFormat="1" x14ac:dyDescent="0.25">
      <c r="A114" s="2"/>
      <c r="B114" s="2"/>
      <c r="C114" s="2"/>
      <c r="D114" s="3"/>
      <c r="E114" s="4"/>
      <c r="F114" s="4"/>
      <c r="G114" s="6"/>
    </row>
    <row r="115" spans="1:7" s="42" customFormat="1" x14ac:dyDescent="0.25">
      <c r="A115" s="2"/>
      <c r="B115" s="2"/>
      <c r="C115" s="2"/>
      <c r="D115" s="3"/>
      <c r="E115" s="4"/>
      <c r="F115" s="4"/>
      <c r="G115" s="6"/>
    </row>
    <row r="116" spans="1:7" s="42" customFormat="1" x14ac:dyDescent="0.25">
      <c r="A116" s="2"/>
      <c r="B116" s="2"/>
      <c r="C116" s="2"/>
      <c r="D116" s="3"/>
      <c r="E116" s="4"/>
      <c r="F116" s="4"/>
      <c r="G116" s="6"/>
    </row>
    <row r="117" spans="1:7" s="42" customFormat="1" x14ac:dyDescent="0.25">
      <c r="A117" s="2"/>
      <c r="B117" s="2"/>
      <c r="C117" s="2"/>
      <c r="D117" s="3"/>
      <c r="E117" s="4"/>
      <c r="F117" s="4"/>
      <c r="G117" s="6"/>
    </row>
    <row r="118" spans="1:7" s="42" customFormat="1" x14ac:dyDescent="0.25">
      <c r="A118" s="2"/>
      <c r="B118" s="2"/>
      <c r="C118" s="2"/>
      <c r="D118" s="3"/>
      <c r="E118" s="4"/>
      <c r="F118" s="4"/>
      <c r="G118" s="6"/>
    </row>
    <row r="119" spans="1:7" s="42" customFormat="1" x14ac:dyDescent="0.25">
      <c r="A119" s="2"/>
      <c r="B119" s="2"/>
      <c r="C119" s="2"/>
      <c r="D119" s="3"/>
      <c r="E119" s="4"/>
      <c r="F119" s="4"/>
      <c r="G119" s="6"/>
    </row>
    <row r="120" spans="1:7" s="42" customFormat="1" x14ac:dyDescent="0.25">
      <c r="A120" s="2"/>
      <c r="B120" s="2"/>
      <c r="C120" s="2"/>
      <c r="D120" s="3"/>
      <c r="E120" s="4"/>
      <c r="F120" s="4"/>
      <c r="G120" s="6"/>
    </row>
    <row r="121" spans="1:7" s="42" customFormat="1" x14ac:dyDescent="0.25">
      <c r="A121" s="2"/>
      <c r="B121" s="2"/>
      <c r="C121" s="2"/>
      <c r="D121" s="3"/>
      <c r="E121" s="4"/>
      <c r="F121" s="4"/>
      <c r="G121" s="6"/>
    </row>
    <row r="122" spans="1:7" s="42" customFormat="1" x14ac:dyDescent="0.25">
      <c r="A122" s="2"/>
      <c r="B122" s="2"/>
      <c r="C122" s="2"/>
      <c r="D122" s="3"/>
      <c r="E122" s="4"/>
      <c r="F122" s="4"/>
      <c r="G122" s="6"/>
    </row>
    <row r="123" spans="1:7" s="42" customFormat="1" x14ac:dyDescent="0.25">
      <c r="A123" s="2"/>
      <c r="B123" s="2"/>
      <c r="C123" s="2"/>
      <c r="D123" s="3"/>
      <c r="E123" s="4"/>
      <c r="F123" s="4"/>
      <c r="G123" s="6"/>
    </row>
    <row r="124" spans="1:7" s="42" customFormat="1" x14ac:dyDescent="0.25">
      <c r="A124" s="2"/>
      <c r="B124" s="2"/>
      <c r="C124" s="2"/>
      <c r="D124" s="3"/>
      <c r="E124" s="4"/>
      <c r="F124" s="4"/>
      <c r="G124" s="6"/>
    </row>
    <row r="125" spans="1:7" s="42" customFormat="1" x14ac:dyDescent="0.25">
      <c r="A125" s="2"/>
      <c r="B125" s="2"/>
      <c r="C125" s="2"/>
      <c r="D125" s="3"/>
      <c r="E125" s="4"/>
      <c r="F125" s="4"/>
      <c r="G125" s="6"/>
    </row>
    <row r="126" spans="1:7" s="42" customFormat="1" x14ac:dyDescent="0.25">
      <c r="A126" s="2"/>
      <c r="B126" s="2"/>
      <c r="C126" s="2"/>
      <c r="D126" s="3"/>
      <c r="E126" s="4"/>
      <c r="F126" s="4"/>
      <c r="G126" s="6"/>
    </row>
    <row r="127" spans="1:7" s="42" customFormat="1" x14ac:dyDescent="0.25">
      <c r="A127" s="2"/>
      <c r="B127" s="2"/>
      <c r="C127" s="2"/>
      <c r="D127" s="3"/>
      <c r="E127" s="4"/>
      <c r="F127" s="4"/>
      <c r="G127" s="6"/>
    </row>
    <row r="128" spans="1:7" s="42" customFormat="1" x14ac:dyDescent="0.25">
      <c r="A128" s="2"/>
      <c r="B128" s="2"/>
      <c r="C128" s="2"/>
      <c r="D128" s="3"/>
      <c r="E128" s="4"/>
      <c r="F128" s="4"/>
      <c r="G128" s="6"/>
    </row>
    <row r="129" spans="1:7" s="42" customFormat="1" x14ac:dyDescent="0.25">
      <c r="A129" s="2"/>
      <c r="B129" s="2"/>
      <c r="C129" s="2"/>
      <c r="D129" s="3"/>
      <c r="E129" s="4"/>
      <c r="F129" s="4"/>
      <c r="G129" s="6"/>
    </row>
    <row r="130" spans="1:7" s="42" customFormat="1" x14ac:dyDescent="0.25">
      <c r="A130" s="2"/>
      <c r="B130" s="2"/>
      <c r="C130" s="2"/>
      <c r="D130" s="3"/>
      <c r="E130" s="4"/>
      <c r="F130" s="4"/>
      <c r="G130" s="6"/>
    </row>
    <row r="131" spans="1:7" s="42" customFormat="1" x14ac:dyDescent="0.25">
      <c r="A131" s="2"/>
      <c r="B131" s="2"/>
      <c r="C131" s="2"/>
      <c r="D131" s="3"/>
      <c r="E131" s="4"/>
      <c r="F131" s="4"/>
      <c r="G131" s="6"/>
    </row>
    <row r="132" spans="1:7" s="42" customFormat="1" x14ac:dyDescent="0.25">
      <c r="A132" s="2"/>
      <c r="B132" s="2"/>
      <c r="C132" s="2"/>
      <c r="D132" s="3"/>
      <c r="E132" s="4"/>
      <c r="F132" s="4"/>
      <c r="G132" s="6"/>
    </row>
    <row r="133" spans="1:7" s="42" customFormat="1" x14ac:dyDescent="0.25">
      <c r="A133" s="2"/>
      <c r="B133" s="2"/>
      <c r="C133" s="2"/>
      <c r="D133" s="3"/>
      <c r="E133" s="4"/>
      <c r="F133" s="4"/>
      <c r="G133" s="6"/>
    </row>
    <row r="134" spans="1:7" s="42" customFormat="1" x14ac:dyDescent="0.25">
      <c r="A134" s="2"/>
      <c r="B134" s="2"/>
      <c r="C134" s="2"/>
      <c r="D134" s="3"/>
      <c r="E134" s="4"/>
      <c r="F134" s="4"/>
      <c r="G134" s="6"/>
    </row>
    <row r="135" spans="1:7" s="42" customFormat="1" x14ac:dyDescent="0.25">
      <c r="A135" s="2"/>
      <c r="B135" s="2"/>
      <c r="C135" s="2"/>
      <c r="D135" s="3"/>
      <c r="E135" s="4"/>
      <c r="F135" s="4"/>
      <c r="G135" s="6"/>
    </row>
  </sheetData>
  <sheetProtection insertRows="0" selectLockedCells="1" sort="0"/>
  <mergeCells count="4">
    <mergeCell ref="A4:I4"/>
    <mergeCell ref="A3:I3"/>
    <mergeCell ref="A1:I1"/>
    <mergeCell ref="A2:I2"/>
  </mergeCells>
  <phoneticPr fontId="7" type="noConversion"/>
  <conditionalFormatting sqref="G7:G40 G42:G100">
    <cfRule type="containsText" dxfId="9" priority="12" operator="containsText" text="Missing">
      <formula>NOT(ISERROR(SEARCH("Missing",G7)))</formula>
    </cfRule>
    <cfRule type="containsText" dxfId="8" priority="10" operator="containsText" text="Fair">
      <formula>NOT(ISERROR(SEARCH("Fair",G7)))</formula>
    </cfRule>
    <cfRule type="containsText" dxfId="7" priority="8" operator="containsText" text="Good">
      <formula>NOT(ISERROR(SEARCH("Good",G7)))</formula>
    </cfRule>
    <cfRule type="containsText" dxfId="6" priority="7" operator="containsText" text="Poor">
      <formula>NOT(ISERROR(SEARCH("Poor",G7)))</formula>
    </cfRule>
  </conditionalFormatting>
  <conditionalFormatting sqref="B7">
    <cfRule type="containsText" dxfId="5" priority="6" operator="containsText" text="University Funds">
      <formula>NOT(ISERROR(SEARCH("University Funds",B7)))</formula>
    </cfRule>
    <cfRule type="containsText" dxfId="4" priority="5" operator="containsText" text="Off-Campus">
      <formula>NOT(ISERROR(SEARCH("Off-Campus",B7)))</formula>
    </cfRule>
    <cfRule type="containsText" dxfId="3" priority="4" operator="containsText" text="Both">
      <formula>NOT(ISERROR(SEARCH("Both",B7)))</formula>
    </cfRule>
  </conditionalFormatting>
  <conditionalFormatting sqref="B8:B100">
    <cfRule type="containsText" dxfId="2" priority="1" operator="containsText" text="Both">
      <formula>NOT(ISERROR(SEARCH("Both",B8)))</formula>
    </cfRule>
    <cfRule type="containsText" dxfId="1" priority="2" operator="containsText" text="Off-Campus">
      <formula>NOT(ISERROR(SEARCH("Off-Campus",B8)))</formula>
    </cfRule>
    <cfRule type="containsText" dxfId="0" priority="3" operator="containsText" text="University Funds">
      <formula>NOT(ISERROR(SEARCH("University Funds",B8)))</formula>
    </cfRule>
  </conditionalFormatting>
  <pageMargins left="0.7" right="0.7" top="0.75" bottom="0.75" header="0.3" footer="0.3"/>
  <pageSetup scale="63"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C2945DE1-E38E-4CC6-9BD5-3FD2EE4446FE}">
          <x14:formula1>
            <xm:f>Sheet4!$A$2:$A$4</xm:f>
          </x14:formula1>
          <xm:sqref>D7:D100</xm:sqref>
        </x14:dataValidation>
        <x14:dataValidation type="list" allowBlank="1" showInputMessage="1" showErrorMessage="1" xr:uid="{36E82149-E1C7-44E7-A614-EE83737392D5}">
          <x14:formula1>
            <xm:f>Sheet4!$C$2:$C$4</xm:f>
          </x14:formula1>
          <xm:sqref>B7:B100</xm:sqref>
        </x14:dataValidation>
        <x14:dataValidation type="list" allowBlank="1" showInputMessage="1" showErrorMessage="1" xr:uid="{3BE581A2-95F5-40E7-A676-29D3D7EEB638}">
          <x14:formula1>
            <xm:f>Sheet4!$E$2:$E$5</xm:f>
          </x14:formula1>
          <xm:sqref>G7:G40 G42:G100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0A7BA-E8AF-4AF6-9BA3-F9165EF45587}">
  <dimension ref="A1:E5"/>
  <sheetViews>
    <sheetView workbookViewId="0">
      <selection activeCell="G1" sqref="G1"/>
    </sheetView>
  </sheetViews>
  <sheetFormatPr defaultRowHeight="15" x14ac:dyDescent="0.25"/>
  <cols>
    <col min="1" max="1" width="15.85546875" bestFit="1" customWidth="1"/>
    <col min="3" max="3" width="13.85546875" bestFit="1" customWidth="1"/>
    <col min="5" max="5" width="9.7109375" bestFit="1" customWidth="1"/>
  </cols>
  <sheetData>
    <row r="1" spans="1:5" x14ac:dyDescent="0.25">
      <c r="A1" s="96" t="s">
        <v>114</v>
      </c>
      <c r="C1" s="96" t="s">
        <v>97</v>
      </c>
      <c r="E1" s="96" t="s">
        <v>109</v>
      </c>
    </row>
    <row r="2" spans="1:5" x14ac:dyDescent="0.25">
      <c r="A2" t="s">
        <v>111</v>
      </c>
      <c r="C2" t="s">
        <v>116</v>
      </c>
      <c r="E2" t="s">
        <v>118</v>
      </c>
    </row>
    <row r="3" spans="1:5" x14ac:dyDescent="0.25">
      <c r="A3" t="s">
        <v>115</v>
      </c>
      <c r="C3" t="s">
        <v>10</v>
      </c>
      <c r="E3" t="s">
        <v>119</v>
      </c>
    </row>
    <row r="4" spans="1:5" x14ac:dyDescent="0.25">
      <c r="A4" t="s">
        <v>112</v>
      </c>
      <c r="C4" t="s">
        <v>117</v>
      </c>
      <c r="E4" t="s">
        <v>120</v>
      </c>
    </row>
    <row r="5" spans="1:5" x14ac:dyDescent="0.25">
      <c r="E5" t="s">
        <v>121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E X 1 J V F 2 d n Z i j A A A A 9 g A A A B I A H A B D b 2 5 m a W c v U G F j a 2 F n Z S 5 4 b W w g o h g A K K A U A A A A A A A A A A A A A A A A A A A A A A A A A A A A h Y 9 B D o I w F E S v Q r q n L W i M I Z + y c C u J C d G 4 b W q F R v g Y W i x 3 c + G R v I I Y R d 2 5 n D d v M X O / 3 i A b m j q 4 6 M 6 a F l M S U U 4 C j a o 9 G C x T 0 r t j u C S Z g I 1 U J 1 n q Y J T R J o M 9 p K R y 7 p w w 5 r 2 n f k b b r m Q x 5 x H b 5 + t C V b q R 5 C O b / 3 J o 0 D q J S h M B u 9 c Y E d O I c 7 q Y j 5 u A T R B y g 1 8 h H r t n + w N h 1 d e u 7 7 T Q G G 4 L Y F M E 9 v 4 g H l B L A w Q U A A I A C A A R f U l 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E X 1 J V C i K R 7 g O A A A A E Q A A A B M A H A B G b 3 J t d W x h c y 9 T Z W N 0 a W 9 u M S 5 t I K I Y A C i g F A A A A A A A A A A A A A A A A A A A A A A A A A A A A C t O T S 7 J z M 9 T C I b Q h t Y A U E s B A i 0 A F A A C A A g A E X 1 J V F 2 d n Z i j A A A A 9 g A A A B I A A A A A A A A A A A A A A A A A A A A A A E N v b m Z p Z y 9 Q Y W N r Y W d l L n h t b F B L A Q I t A B Q A A g A I A B F 9 S V Q P y u m r p A A A A O k A A A A T A A A A A A A A A A A A A A A A A O 8 A A A B b Q 2 9 u d G V u d F 9 U e X B l c 1 0 u e G 1 s U E s B A i 0 A F A A C A A g A E X 1 J 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G 2 s p f G N X 6 9 J i O i u g D i k c 6 o A A A A A A g A A A A A A A 2 Y A A M A A A A A Q A A A A D D C f J b Y u G B j N y z s q Q T b O 1 A A A A A A E g A A A o A A A A B A A A A D C b v 6 Q K + c H v f w c d S y n y o m x U A A A A N x T U Q 8 i h z 2 p P C 8 E 2 n D h M W 8 i 5 4 5 E T Z B S r T 8 D k f m + L p A C U q B 4 R m J 9 M w O E V i P S m g I E K j L T D E j K d W 8 l V p T 7 O m i 2 D H 2 m m s P N S M o i w 6 z + / 1 d a x U t j F A A A A O F V r z H 2 T a l K W R p 8 H n 0 q g s 0 K A o H H < / D a t a M a s h u p > 
</file>

<file path=customXml/itemProps1.xml><?xml version="1.0" encoding="utf-8"?>
<ds:datastoreItem xmlns:ds="http://schemas.openxmlformats.org/officeDocument/2006/customXml" ds:itemID="{42E37CBC-DB36-4D53-A3AB-DB11D51C38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vt:lpstr>
      <vt:lpstr>Inventory</vt:lpstr>
      <vt:lpstr>Sheet4</vt:lpstr>
    </vt:vector>
  </TitlesOfParts>
  <Company>Kennesaw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Brenna Wortham</cp:lastModifiedBy>
  <cp:lastPrinted>2018-05-03T15:10:11Z</cp:lastPrinted>
  <dcterms:created xsi:type="dcterms:W3CDTF">2018-03-29T17:28:07Z</dcterms:created>
  <dcterms:modified xsi:type="dcterms:W3CDTF">2022-02-10T15:16:03Z</dcterms:modified>
</cp:coreProperties>
</file>